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190" tabRatio="500" activeTab="0"/>
  </bookViews>
  <sheets>
    <sheet name="Dietas 2020" sheetId="1" r:id="rId1"/>
    <sheet name="Viajes 2020" sheetId="2" r:id="rId2"/>
    <sheet name="Gastos repr- protoc 2020" sheetId="3" r:id="rId3"/>
  </sheets>
  <definedNames/>
  <calcPr fullCalcOnLoad="1"/>
</workbook>
</file>

<file path=xl/sharedStrings.xml><?xml version="1.0" encoding="utf-8"?>
<sst xmlns="http://schemas.openxmlformats.org/spreadsheetml/2006/main" count="175" uniqueCount="102">
  <si>
    <t>Motivo</t>
  </si>
  <si>
    <t>Coste satisfecho</t>
  </si>
  <si>
    <t>Adjudicatario</t>
  </si>
  <si>
    <t>Objeto</t>
  </si>
  <si>
    <t>Alto Cargo: Julio Manuel González Zapico -  DG Comercio, Emprendedores y Economía Social</t>
  </si>
  <si>
    <t>Reunión con el Alcalde de Laviana y el Presidente de la Mancomunidad</t>
  </si>
  <si>
    <t>Avoris Retail SL</t>
  </si>
  <si>
    <t>Lugar y fecha</t>
  </si>
  <si>
    <t>Reunión "Towards a Green Economy" de la Comisión Europea</t>
  </si>
  <si>
    <t>Reunión Ministerio para la Transición Ecológica y el Reto Demográfico</t>
  </si>
  <si>
    <t>Reunión Ministerio para la Transición Ecológica y el Reto Demográfico y Conferencias Sectoriales</t>
  </si>
  <si>
    <t>Reunión Instituto para la Diversificación y Ahorro de la Energía (IDAE)</t>
  </si>
  <si>
    <t>Alojamiento y vuelos</t>
  </si>
  <si>
    <t>Vuelos</t>
  </si>
  <si>
    <t>Avión y tren</t>
  </si>
  <si>
    <t>Alto Cargo: María Belarmina Díaz Aguado- DG Energía, Minería y Reactivación</t>
  </si>
  <si>
    <t>Vehículo con conductor</t>
  </si>
  <si>
    <t>Alto Cargo:  Pedro Fernández-Raigoso Castaño- DG Empleo y Formación</t>
  </si>
  <si>
    <t>Reunión Organismo Estatal Inspección de Trabajo y Seguridad Social</t>
  </si>
  <si>
    <t>Billete tren</t>
  </si>
  <si>
    <t>Alto Cargo:  Rosana Prada Otero- DG Industria</t>
  </si>
  <si>
    <t>Asistencia a FITUR</t>
  </si>
  <si>
    <t>Viaje a Madrid Reunión Vesuvius</t>
  </si>
  <si>
    <t>Viaje a Madrid Reunión Consejo de Seguridad Nuclear</t>
  </si>
  <si>
    <t>Vuelos Ida y vuelta</t>
  </si>
  <si>
    <t>Emisión de tarjetas de Embarque</t>
  </si>
  <si>
    <t xml:space="preserve">Madrid, 23/01/2020  </t>
  </si>
  <si>
    <t>Madrid, 04/02/2020</t>
  </si>
  <si>
    <t>Madrid, 03/03/2020</t>
  </si>
  <si>
    <t>Madrid, 14/01/2020</t>
  </si>
  <si>
    <t>Pola de Laviana,25/11/2020</t>
  </si>
  <si>
    <t>Madrid, 13/02/2020</t>
  </si>
  <si>
    <t>Madrid, 17/02/20</t>
  </si>
  <si>
    <t>Madrid, 27/02/20</t>
  </si>
  <si>
    <t>Katowice (Polonia) 27 y 28/01/20</t>
  </si>
  <si>
    <t>Comida con Presidente de HUNOSA</t>
  </si>
  <si>
    <t>Restaurante Del Arco</t>
  </si>
  <si>
    <t>Comida de trabajo con potenciales inversores</t>
  </si>
  <si>
    <t>Asturnuestro, S.L.</t>
  </si>
  <si>
    <t>Reunión en Ministerio de Defensa y visita FITUR</t>
  </si>
  <si>
    <t>Medio de transporte</t>
  </si>
  <si>
    <t>Avoris Retail División, S.L.</t>
  </si>
  <si>
    <t>Alojamiento</t>
  </si>
  <si>
    <t>Reunión Grupo de trabajo mantenimiento de las capacidades industriales derivado de la situación de Vesuvius</t>
  </si>
  <si>
    <t>Reunión en el Ministerio para la Transición Ecológica y El Reto Demongráfico, XXX Premios de la Energía, Pleno de la Conferencia Sectorial de Medio Ambiente y Pleno de la Conferencia Sectorial de Energía.</t>
  </si>
  <si>
    <t>Alto Cargo: Enrique Fernández Rodríguez- Consejero</t>
  </si>
  <si>
    <t>Madrid, 22 a 24/01/20</t>
  </si>
  <si>
    <t>Madrid, 04/02/20</t>
  </si>
  <si>
    <t>Madrid, 16 a 17/02/20</t>
  </si>
  <si>
    <t>Comida de trabajo</t>
  </si>
  <si>
    <t>Programa Estratégico de Comercio y Emprendedores</t>
  </si>
  <si>
    <t>Casa Amparo</t>
  </si>
  <si>
    <t>Comidas de trabajo con potenciales inversores</t>
  </si>
  <si>
    <t>Comidas de trabajo 4 de junio y 13 de julio de 2020</t>
  </si>
  <si>
    <t>Comidas de trabajo el 3 y 22 de septiembre y el 7 y 22 de octubre</t>
  </si>
  <si>
    <t>Comidas de trabajo con representantes del sector energético y minero y con representantes del sector industrial.</t>
  </si>
  <si>
    <t>El Tizón Astur, S.L.</t>
  </si>
  <si>
    <t xml:space="preserve"> Enrique Fernández Rodríguez-Consejero de Industria, Empleo y Promoción Económica</t>
  </si>
  <si>
    <t>Comidas de trabajo 10 y 16 de enero 2020</t>
  </si>
  <si>
    <t>Comida de trabajo 19 de febrero 2020</t>
  </si>
  <si>
    <t>INDEMNIZACIONES POR RAZÓN DE SERVICIO ABONADAS A ALTOS CARGOS EN EL AÑO 2020</t>
  </si>
  <si>
    <t>CONSEJERÍA DE INDUSTRIA, EMPLEO Y PROMOCIÓN ECONÓMICA</t>
  </si>
  <si>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</si>
  <si>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</si>
  <si>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</si>
  <si>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</si>
  <si>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</si>
  <si>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</si>
  <si>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</si>
  <si>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</si>
  <si>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</si>
  <si>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</si>
  <si>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</si>
  <si>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</si>
  <si>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</si>
  <si>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</si>
  <si>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</si>
  <si>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</si>
  <si>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</si>
  <si>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</si>
  <si>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</si>
  <si>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</si>
  <si>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Enrique Fernández Rodríguez</t>
  </si>
  <si>
    <t>Consejero</t>
  </si>
  <si>
    <t>721A</t>
  </si>
  <si>
    <t>Rosana Prada Otero</t>
  </si>
  <si>
    <t>DG Industria</t>
  </si>
  <si>
    <t>723B</t>
  </si>
  <si>
    <t>Belarmina Díaz Aguado</t>
  </si>
  <si>
    <t>DG Energía, Minería y Reactivación</t>
  </si>
  <si>
    <t>741G</t>
  </si>
  <si>
    <t>Julio González Zapico</t>
  </si>
  <si>
    <t>DG Comercio, Emprendedores y Economía Social</t>
  </si>
  <si>
    <t>Pedro Fernández- Raigoso Castaño</t>
  </si>
  <si>
    <t>DG Empleo y Formación</t>
  </si>
  <si>
    <t>322D</t>
  </si>
  <si>
    <t>José Ramón Martín Ardines</t>
  </si>
  <si>
    <t>Jefe de Gabinete</t>
  </si>
  <si>
    <t>Luis Carmelo Ménguez Vicente</t>
  </si>
  <si>
    <t>Secretario General Técnico</t>
  </si>
  <si>
    <t>Eva Fernández Piedralba</t>
  </si>
  <si>
    <t>Secretaria General Técnica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</si>
</sst>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double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double">
        <color indexed="55"/>
      </right>
      <top/>
      <bottom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/>
      <right/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 style="double">
        <color indexed="55"/>
      </left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8" fontId="0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8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2" xfId="0" applyNumberFormat="1" applyFont="1" applyBorder="1" applyAlignment="1">
      <alignment horizontal="center"/>
    </xf>
    <xf numFmtId="6" fontId="0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38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8" fillId="39" borderId="18" xfId="0" applyFont="1" applyFill="1" applyBorder="1" applyAlignment="1">
      <alignment/>
    </xf>
    <xf numFmtId="0" fontId="8" fillId="39" borderId="19" xfId="0" applyFont="1" applyFill="1" applyBorder="1" applyAlignment="1">
      <alignment/>
    </xf>
    <xf numFmtId="0" fontId="8" fillId="39" borderId="20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10" fillId="40" borderId="20" xfId="0" applyFont="1" applyFill="1" applyBorder="1" applyAlignment="1">
      <alignment horizontal="center" wrapText="1"/>
    </xf>
    <xf numFmtId="0" fontId="8" fillId="39" borderId="24" xfId="0" applyFont="1" applyFill="1" applyBorder="1" applyAlignment="1">
      <alignment horizontal="center" wrapText="1"/>
    </xf>
    <xf numFmtId="0" fontId="8" fillId="39" borderId="17" xfId="0" applyFont="1" applyFill="1" applyBorder="1" applyAlignment="1">
      <alignment horizontal="center" wrapText="1"/>
    </xf>
    <xf numFmtId="0" fontId="8" fillId="39" borderId="25" xfId="0" applyFont="1" applyFill="1" applyBorder="1" applyAlignment="1">
      <alignment horizontal="center" wrapText="1"/>
    </xf>
    <xf numFmtId="0" fontId="9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164" fontId="6" fillId="0" borderId="29" xfId="0" applyNumberFormat="1" applyFont="1" applyFill="1" applyBorder="1" applyAlignment="1">
      <alignment horizontal="right"/>
    </xf>
    <xf numFmtId="164" fontId="11" fillId="40" borderId="28" xfId="0" applyNumberFormat="1" applyFont="1" applyFill="1" applyBorder="1" applyAlignment="1">
      <alignment horizontal="right"/>
    </xf>
    <xf numFmtId="164" fontId="6" fillId="0" borderId="29" xfId="0" applyNumberFormat="1" applyFont="1" applyBorder="1" applyAlignment="1">
      <alignment horizontal="right"/>
    </xf>
    <xf numFmtId="164" fontId="6" fillId="0" borderId="27" xfId="0" applyNumberFormat="1" applyFont="1" applyBorder="1" applyAlignment="1">
      <alignment horizontal="right"/>
    </xf>
    <xf numFmtId="164" fontId="6" fillId="0" borderId="27" xfId="0" applyNumberFormat="1" applyFont="1" applyFill="1" applyBorder="1" applyAlignment="1">
      <alignment horizontal="right"/>
    </xf>
    <xf numFmtId="164" fontId="12" fillId="39" borderId="29" xfId="0" applyNumberFormat="1" applyFont="1" applyFill="1" applyBorder="1" applyAlignment="1">
      <alignment horizontal="right"/>
    </xf>
    <xf numFmtId="164" fontId="12" fillId="39" borderId="30" xfId="0" applyNumberFormat="1" applyFont="1" applyFill="1" applyBorder="1" applyAlignment="1">
      <alignment horizontal="right"/>
    </xf>
    <xf numFmtId="164" fontId="13" fillId="39" borderId="30" xfId="0" applyNumberFormat="1" applyFont="1" applyFill="1" applyBorder="1" applyAlignment="1">
      <alignment horizontal="right"/>
    </xf>
    <xf numFmtId="0" fontId="9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164" fontId="6" fillId="0" borderId="34" xfId="0" applyNumberFormat="1" applyFont="1" applyFill="1" applyBorder="1" applyAlignment="1">
      <alignment horizontal="right"/>
    </xf>
    <xf numFmtId="164" fontId="6" fillId="0" borderId="34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164" fontId="6" fillId="0" borderId="32" xfId="0" applyNumberFormat="1" applyFont="1" applyFill="1" applyBorder="1" applyAlignment="1">
      <alignment horizontal="right"/>
    </xf>
    <xf numFmtId="0" fontId="9" fillId="0" borderId="31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wrapText="1"/>
    </xf>
    <xf numFmtId="164" fontId="6" fillId="0" borderId="34" xfId="0" applyNumberFormat="1" applyFont="1" applyFill="1" applyBorder="1" applyAlignment="1" quotePrefix="1">
      <alignment horizontal="right"/>
    </xf>
    <xf numFmtId="164" fontId="11" fillId="40" borderId="33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35" xfId="0" applyFont="1" applyBorder="1" applyAlignment="1">
      <alignment/>
    </xf>
    <xf numFmtId="164" fontId="9" fillId="0" borderId="22" xfId="0" applyNumberFormat="1" applyFont="1" applyBorder="1" applyAlignment="1">
      <alignment/>
    </xf>
    <xf numFmtId="164" fontId="12" fillId="39" borderId="36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8" fillId="39" borderId="37" xfId="0" applyFont="1" applyFill="1" applyBorder="1" applyAlignment="1">
      <alignment horizontal="center"/>
    </xf>
    <xf numFmtId="0" fontId="8" fillId="39" borderId="38" xfId="0" applyFont="1" applyFill="1" applyBorder="1" applyAlignment="1">
      <alignment horizontal="center"/>
    </xf>
    <xf numFmtId="0" fontId="8" fillId="39" borderId="39" xfId="0" applyFont="1" applyFill="1" applyBorder="1" applyAlignment="1">
      <alignment horizontal="center" vertical="center"/>
    </xf>
    <xf numFmtId="0" fontId="8" fillId="39" borderId="37" xfId="0" applyFont="1" applyFill="1" applyBorder="1" applyAlignment="1">
      <alignment horizontal="center" vertical="center"/>
    </xf>
    <xf numFmtId="0" fontId="8" fillId="39" borderId="4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39" borderId="3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0.421875" style="0" customWidth="1"/>
    <col min="2" max="2" width="27.421875" style="0" customWidth="1"/>
    <col min="4" max="4" width="11.57421875" style="0" customWidth="1"/>
  </cols>
  <sheetData>
    <row r="1" spans="1:43" ht="15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</row>
    <row r="2" spans="1:43" ht="15.75">
      <c r="A2" s="48" t="s">
        <v>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9"/>
      <c r="AM2" s="49"/>
      <c r="AN2" s="49"/>
      <c r="AO2" s="49"/>
      <c r="AP2" s="49"/>
      <c r="AQ2" s="49"/>
    </row>
    <row r="3" spans="1:43" ht="15.75">
      <c r="A3" s="99" t="s">
        <v>61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49"/>
      <c r="AM3" s="49"/>
      <c r="AN3" s="49"/>
      <c r="AO3" s="49"/>
      <c r="AP3" s="49"/>
      <c r="AQ3" s="49"/>
    </row>
    <row r="4" spans="1:43" ht="15.75" thickBot="1">
      <c r="A4" s="50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1:43" ht="16.5" thickBot="1" thickTop="1">
      <c r="A5" s="52" t="s">
        <v>62</v>
      </c>
      <c r="B5" s="53" t="s">
        <v>63</v>
      </c>
      <c r="C5" s="54" t="s">
        <v>64</v>
      </c>
      <c r="D5" s="100" t="s">
        <v>65</v>
      </c>
      <c r="E5" s="95"/>
      <c r="F5" s="55"/>
      <c r="G5" s="94" t="s">
        <v>66</v>
      </c>
      <c r="H5" s="95"/>
      <c r="I5" s="55"/>
      <c r="J5" s="94" t="s">
        <v>67</v>
      </c>
      <c r="K5" s="95"/>
      <c r="L5" s="55"/>
      <c r="M5" s="94" t="s">
        <v>68</v>
      </c>
      <c r="N5" s="95"/>
      <c r="O5" s="55"/>
      <c r="P5" s="94" t="s">
        <v>69</v>
      </c>
      <c r="Q5" s="95"/>
      <c r="R5" s="55"/>
      <c r="S5" s="94" t="s">
        <v>70</v>
      </c>
      <c r="T5" s="95"/>
      <c r="U5" s="55"/>
      <c r="V5" s="94" t="s">
        <v>71</v>
      </c>
      <c r="W5" s="95"/>
      <c r="X5" s="55"/>
      <c r="Y5" s="94" t="s">
        <v>72</v>
      </c>
      <c r="Z5" s="95"/>
      <c r="AA5" s="55"/>
      <c r="AB5" s="94" t="s">
        <v>73</v>
      </c>
      <c r="AC5" s="95"/>
      <c r="AD5" s="55"/>
      <c r="AE5" s="94" t="s">
        <v>74</v>
      </c>
      <c r="AF5" s="95"/>
      <c r="AG5" s="55"/>
      <c r="AH5" s="94" t="s">
        <v>75</v>
      </c>
      <c r="AI5" s="95"/>
      <c r="AJ5" s="55"/>
      <c r="AK5" s="94" t="s">
        <v>76</v>
      </c>
      <c r="AL5" s="95"/>
      <c r="AM5" s="55"/>
      <c r="AN5" s="96" t="s">
        <v>77</v>
      </c>
      <c r="AO5" s="97"/>
      <c r="AP5" s="97"/>
      <c r="AQ5" s="98"/>
    </row>
    <row r="6" spans="1:43" ht="53.25" thickBot="1" thickTop="1">
      <c r="A6" s="56"/>
      <c r="B6" s="57"/>
      <c r="C6" s="58"/>
      <c r="D6" s="59" t="s">
        <v>78</v>
      </c>
      <c r="E6" s="60" t="s">
        <v>79</v>
      </c>
      <c r="F6" s="61" t="s">
        <v>80</v>
      </c>
      <c r="G6" s="60" t="s">
        <v>78</v>
      </c>
      <c r="H6" s="60" t="s">
        <v>79</v>
      </c>
      <c r="I6" s="61" t="s">
        <v>80</v>
      </c>
      <c r="J6" s="60" t="s">
        <v>78</v>
      </c>
      <c r="K6" s="60" t="s">
        <v>79</v>
      </c>
      <c r="L6" s="61" t="s">
        <v>80</v>
      </c>
      <c r="M6" s="60" t="s">
        <v>78</v>
      </c>
      <c r="N6" s="60" t="s">
        <v>79</v>
      </c>
      <c r="O6" s="61" t="s">
        <v>80</v>
      </c>
      <c r="P6" s="60" t="s">
        <v>78</v>
      </c>
      <c r="Q6" s="60" t="s">
        <v>79</v>
      </c>
      <c r="R6" s="61" t="s">
        <v>80</v>
      </c>
      <c r="S6" s="60" t="s">
        <v>78</v>
      </c>
      <c r="T6" s="60" t="s">
        <v>79</v>
      </c>
      <c r="U6" s="61" t="s">
        <v>80</v>
      </c>
      <c r="V6" s="60" t="s">
        <v>78</v>
      </c>
      <c r="W6" s="60" t="s">
        <v>79</v>
      </c>
      <c r="X6" s="61" t="s">
        <v>80</v>
      </c>
      <c r="Y6" s="60" t="s">
        <v>78</v>
      </c>
      <c r="Z6" s="60" t="s">
        <v>79</v>
      </c>
      <c r="AA6" s="61" t="s">
        <v>80</v>
      </c>
      <c r="AB6" s="60" t="s">
        <v>78</v>
      </c>
      <c r="AC6" s="60" t="s">
        <v>79</v>
      </c>
      <c r="AD6" s="61" t="s">
        <v>80</v>
      </c>
      <c r="AE6" s="60" t="s">
        <v>78</v>
      </c>
      <c r="AF6" s="60" t="s">
        <v>79</v>
      </c>
      <c r="AG6" s="61" t="s">
        <v>80</v>
      </c>
      <c r="AH6" s="60" t="s">
        <v>78</v>
      </c>
      <c r="AI6" s="60" t="s">
        <v>79</v>
      </c>
      <c r="AJ6" s="61" t="s">
        <v>80</v>
      </c>
      <c r="AK6" s="60" t="s">
        <v>78</v>
      </c>
      <c r="AL6" s="60" t="s">
        <v>79</v>
      </c>
      <c r="AM6" s="61" t="s">
        <v>80</v>
      </c>
      <c r="AN6" s="62" t="s">
        <v>78</v>
      </c>
      <c r="AO6" s="62" t="s">
        <v>79</v>
      </c>
      <c r="AP6" s="63" t="s">
        <v>81</v>
      </c>
      <c r="AQ6" s="64"/>
    </row>
    <row r="7" spans="1:43" ht="15.75" thickTop="1">
      <c r="A7" s="65" t="s">
        <v>82</v>
      </c>
      <c r="B7" s="66" t="s">
        <v>83</v>
      </c>
      <c r="C7" s="67" t="s">
        <v>84</v>
      </c>
      <c r="D7" s="68">
        <v>348.74</v>
      </c>
      <c r="E7" s="68">
        <v>220.42</v>
      </c>
      <c r="F7" s="69">
        <f>D7+E7</f>
        <v>569.16</v>
      </c>
      <c r="G7" s="70">
        <v>54.32</v>
      </c>
      <c r="H7" s="71">
        <v>18</v>
      </c>
      <c r="I7" s="69">
        <f>G7+H7</f>
        <v>72.32</v>
      </c>
      <c r="J7" s="70">
        <v>54.31</v>
      </c>
      <c r="K7" s="71">
        <v>88.6</v>
      </c>
      <c r="L7" s="69">
        <f>J7+K7</f>
        <v>142.91</v>
      </c>
      <c r="M7" s="68">
        <v>0</v>
      </c>
      <c r="N7" s="72">
        <v>0</v>
      </c>
      <c r="O7" s="69">
        <f>SUM(M7:N7)</f>
        <v>0</v>
      </c>
      <c r="P7" s="68">
        <v>0</v>
      </c>
      <c r="Q7" s="72">
        <v>0</v>
      </c>
      <c r="R7" s="69">
        <f>SUM(P7:Q7)</f>
        <v>0</v>
      </c>
      <c r="S7" s="68">
        <v>0</v>
      </c>
      <c r="T7" s="72">
        <v>0</v>
      </c>
      <c r="U7" s="69">
        <f>SUM(S7:T7)</f>
        <v>0</v>
      </c>
      <c r="V7" s="68">
        <v>106.68</v>
      </c>
      <c r="W7" s="72">
        <v>52.95</v>
      </c>
      <c r="X7" s="69">
        <f>SUM(V7:W7)</f>
        <v>159.63</v>
      </c>
      <c r="Y7" s="68">
        <v>0</v>
      </c>
      <c r="Z7" s="72">
        <v>0</v>
      </c>
      <c r="AA7" s="69">
        <f>SUM(Y7:Z7)</f>
        <v>0</v>
      </c>
      <c r="AB7" s="68">
        <v>0</v>
      </c>
      <c r="AC7" s="72">
        <v>0</v>
      </c>
      <c r="AD7" s="69">
        <f>SUM(AB7:AC7)</f>
        <v>0</v>
      </c>
      <c r="AE7" s="68">
        <v>0</v>
      </c>
      <c r="AF7" s="72">
        <v>0</v>
      </c>
      <c r="AG7" s="69">
        <f>SUM(AE7:AF7)</f>
        <v>0</v>
      </c>
      <c r="AH7" s="68">
        <v>0</v>
      </c>
      <c r="AI7" s="72">
        <v>0</v>
      </c>
      <c r="AJ7" s="69">
        <f>SUM(AH7:AI7)</f>
        <v>0</v>
      </c>
      <c r="AK7" s="68">
        <v>0</v>
      </c>
      <c r="AL7" s="72">
        <v>0</v>
      </c>
      <c r="AM7" s="69">
        <f>SUM(AK7:AL7)</f>
        <v>0</v>
      </c>
      <c r="AN7" s="73">
        <f>D7+G7+J7+M7+P7+S7+V7+Y7+AB7+AE7+AH7+AK7</f>
        <v>564.05</v>
      </c>
      <c r="AO7" s="74">
        <f>E7+H7+K7+N7+T7+W7+Z7+AC7+AI7+AL7</f>
        <v>379.96999999999997</v>
      </c>
      <c r="AP7" s="74"/>
      <c r="AQ7" s="75">
        <f>AN7+AO7</f>
        <v>944.02</v>
      </c>
    </row>
    <row r="8" spans="1:43" ht="24" customHeight="1">
      <c r="A8" s="76" t="s">
        <v>85</v>
      </c>
      <c r="B8" s="77" t="s">
        <v>86</v>
      </c>
      <c r="C8" s="78" t="s">
        <v>87</v>
      </c>
      <c r="D8" s="79">
        <v>0</v>
      </c>
      <c r="E8" s="79">
        <v>118.26</v>
      </c>
      <c r="F8" s="69">
        <f aca="true" t="shared" si="0" ref="F8:F14">D8+E8</f>
        <v>118.26</v>
      </c>
      <c r="G8" s="80">
        <v>188.19</v>
      </c>
      <c r="H8" s="81">
        <v>60.64</v>
      </c>
      <c r="I8" s="69">
        <f aca="true" t="shared" si="1" ref="I8:I14">G8+H8</f>
        <v>248.82999999999998</v>
      </c>
      <c r="J8" s="80">
        <v>53.54</v>
      </c>
      <c r="K8" s="81">
        <v>58.42</v>
      </c>
      <c r="L8" s="69">
        <f aca="true" t="shared" si="2" ref="L8:L14">J8+K8</f>
        <v>111.96000000000001</v>
      </c>
      <c r="M8" s="79">
        <v>0</v>
      </c>
      <c r="N8" s="82">
        <v>0</v>
      </c>
      <c r="O8" s="69">
        <f aca="true" t="shared" si="3" ref="O8:O14">SUM(M8:N8)</f>
        <v>0</v>
      </c>
      <c r="P8" s="79">
        <v>0</v>
      </c>
      <c r="Q8" s="82">
        <v>0</v>
      </c>
      <c r="R8" s="69">
        <f aca="true" t="shared" si="4" ref="R8:R14">SUM(P8:Q8)</f>
        <v>0</v>
      </c>
      <c r="S8" s="79">
        <v>80.01</v>
      </c>
      <c r="T8" s="82">
        <v>0</v>
      </c>
      <c r="U8" s="69">
        <f aca="true" t="shared" si="5" ref="U8:U14">SUM(S8:T8)</f>
        <v>80.01</v>
      </c>
      <c r="V8" s="79">
        <v>0</v>
      </c>
      <c r="W8" s="82">
        <v>0</v>
      </c>
      <c r="X8" s="69">
        <f aca="true" t="shared" si="6" ref="X8:X14">SUM(V8:W8)</f>
        <v>0</v>
      </c>
      <c r="Y8" s="79">
        <v>0</v>
      </c>
      <c r="Z8" s="82">
        <v>0</v>
      </c>
      <c r="AA8" s="69">
        <f aca="true" t="shared" si="7" ref="AA8:AA14">SUM(Y8:Z8)</f>
        <v>0</v>
      </c>
      <c r="AB8" s="79">
        <v>0</v>
      </c>
      <c r="AC8" s="82">
        <v>0</v>
      </c>
      <c r="AD8" s="69">
        <f aca="true" t="shared" si="8" ref="AD8:AD14">SUM(AB8:AC8)</f>
        <v>0</v>
      </c>
      <c r="AE8" s="79">
        <v>0</v>
      </c>
      <c r="AF8" s="82">
        <v>24.7</v>
      </c>
      <c r="AG8" s="69">
        <f aca="true" t="shared" si="9" ref="AG8:AG14">SUM(AE8:AF8)</f>
        <v>24.7</v>
      </c>
      <c r="AH8" s="79">
        <v>0</v>
      </c>
      <c r="AI8" s="82">
        <v>0</v>
      </c>
      <c r="AJ8" s="69">
        <f aca="true" t="shared" si="10" ref="AJ8:AJ13">SUM(AH8:AI8)</f>
        <v>0</v>
      </c>
      <c r="AK8" s="79">
        <v>0</v>
      </c>
      <c r="AL8" s="82">
        <v>0</v>
      </c>
      <c r="AM8" s="69">
        <f aca="true" t="shared" si="11" ref="AM8:AM13">SUM(AK8:AL8)</f>
        <v>0</v>
      </c>
      <c r="AN8" s="73">
        <f aca="true" t="shared" si="12" ref="AN8:AN14">D8+G8+J8+M8+P8+S8+V8+Y8+AB8+AE8+AH8+AK8</f>
        <v>321.74</v>
      </c>
      <c r="AO8" s="74">
        <f aca="true" t="shared" si="13" ref="AO8:AO14">E8+H8+K8+N8+T8+W8+Z8+AC8+AI8+AL8</f>
        <v>237.32</v>
      </c>
      <c r="AP8" s="74"/>
      <c r="AQ8" s="75">
        <f aca="true" t="shared" si="14" ref="AQ8:AQ15">AN8+AO8</f>
        <v>559.06</v>
      </c>
    </row>
    <row r="9" spans="1:43" ht="15">
      <c r="A9" s="83" t="s">
        <v>88</v>
      </c>
      <c r="B9" s="84" t="s">
        <v>89</v>
      </c>
      <c r="C9" s="85" t="s">
        <v>90</v>
      </c>
      <c r="D9" s="79">
        <v>356.06</v>
      </c>
      <c r="E9" s="79">
        <v>361.7</v>
      </c>
      <c r="F9" s="69">
        <f t="shared" si="0"/>
        <v>717.76</v>
      </c>
      <c r="G9" s="80">
        <v>47.56</v>
      </c>
      <c r="H9" s="81">
        <v>62</v>
      </c>
      <c r="I9" s="69">
        <f t="shared" si="1"/>
        <v>109.56</v>
      </c>
      <c r="J9" s="80">
        <v>204.04</v>
      </c>
      <c r="K9" s="81">
        <v>90</v>
      </c>
      <c r="L9" s="69">
        <f t="shared" si="2"/>
        <v>294.03999999999996</v>
      </c>
      <c r="M9" s="79">
        <v>0</v>
      </c>
      <c r="N9" s="82">
        <v>0</v>
      </c>
      <c r="O9" s="69">
        <f t="shared" si="3"/>
        <v>0</v>
      </c>
      <c r="P9" s="79">
        <v>0</v>
      </c>
      <c r="Q9" s="82">
        <v>0</v>
      </c>
      <c r="R9" s="69">
        <f t="shared" si="4"/>
        <v>0</v>
      </c>
      <c r="S9" s="79">
        <v>26.67</v>
      </c>
      <c r="T9" s="82">
        <v>30</v>
      </c>
      <c r="U9" s="69">
        <f t="shared" si="5"/>
        <v>56.67</v>
      </c>
      <c r="V9" s="79">
        <v>0</v>
      </c>
      <c r="W9" s="82">
        <v>0</v>
      </c>
      <c r="X9" s="69">
        <f t="shared" si="6"/>
        <v>0</v>
      </c>
      <c r="Y9" s="79">
        <v>0</v>
      </c>
      <c r="Z9" s="82">
        <v>0</v>
      </c>
      <c r="AA9" s="69">
        <f t="shared" si="7"/>
        <v>0</v>
      </c>
      <c r="AB9" s="79">
        <v>0</v>
      </c>
      <c r="AC9" s="82">
        <v>0</v>
      </c>
      <c r="AD9" s="69">
        <f t="shared" si="8"/>
        <v>0</v>
      </c>
      <c r="AE9" s="79">
        <v>0</v>
      </c>
      <c r="AF9" s="82">
        <v>0</v>
      </c>
      <c r="AG9" s="69">
        <f t="shared" si="9"/>
        <v>0</v>
      </c>
      <c r="AH9" s="79">
        <v>0</v>
      </c>
      <c r="AI9" s="82">
        <v>0</v>
      </c>
      <c r="AJ9" s="69">
        <f t="shared" si="10"/>
        <v>0</v>
      </c>
      <c r="AK9" s="79">
        <v>0</v>
      </c>
      <c r="AL9" s="82">
        <v>0</v>
      </c>
      <c r="AM9" s="69">
        <f t="shared" si="11"/>
        <v>0</v>
      </c>
      <c r="AN9" s="73">
        <f t="shared" si="12"/>
        <v>634.3299999999999</v>
      </c>
      <c r="AO9" s="74">
        <f t="shared" si="13"/>
        <v>543.7</v>
      </c>
      <c r="AP9" s="74"/>
      <c r="AQ9" s="75">
        <f t="shared" si="14"/>
        <v>1178.03</v>
      </c>
    </row>
    <row r="10" spans="1:43" ht="26.25">
      <c r="A10" s="83" t="s">
        <v>91</v>
      </c>
      <c r="B10" s="86" t="s">
        <v>92</v>
      </c>
      <c r="C10" s="85"/>
      <c r="D10" s="79">
        <v>259.47</v>
      </c>
      <c r="E10" s="79">
        <v>108.7</v>
      </c>
      <c r="F10" s="69">
        <f t="shared" si="0"/>
        <v>368.17</v>
      </c>
      <c r="G10" s="80">
        <v>182.57</v>
      </c>
      <c r="H10" s="81">
        <v>171.76</v>
      </c>
      <c r="I10" s="69">
        <f t="shared" si="1"/>
        <v>354.33</v>
      </c>
      <c r="J10" s="80">
        <v>0</v>
      </c>
      <c r="K10" s="81">
        <v>0</v>
      </c>
      <c r="L10" s="69">
        <f t="shared" si="2"/>
        <v>0</v>
      </c>
      <c r="M10" s="79">
        <v>0</v>
      </c>
      <c r="N10" s="82">
        <v>0</v>
      </c>
      <c r="O10" s="69">
        <f t="shared" si="3"/>
        <v>0</v>
      </c>
      <c r="P10" s="79">
        <v>0</v>
      </c>
      <c r="Q10" s="82">
        <v>0</v>
      </c>
      <c r="R10" s="69">
        <f t="shared" si="4"/>
        <v>0</v>
      </c>
      <c r="S10" s="79">
        <v>209.24</v>
      </c>
      <c r="T10" s="82">
        <v>171.76</v>
      </c>
      <c r="U10" s="69">
        <f t="shared" si="5"/>
        <v>381</v>
      </c>
      <c r="V10" s="79">
        <v>0</v>
      </c>
      <c r="W10" s="82">
        <v>0</v>
      </c>
      <c r="X10" s="69">
        <f t="shared" si="6"/>
        <v>0</v>
      </c>
      <c r="Y10" s="79">
        <v>0</v>
      </c>
      <c r="Z10" s="82">
        <v>0</v>
      </c>
      <c r="AA10" s="69">
        <f t="shared" si="7"/>
        <v>0</v>
      </c>
      <c r="AB10" s="79">
        <v>0</v>
      </c>
      <c r="AC10" s="82">
        <v>0</v>
      </c>
      <c r="AD10" s="69">
        <f t="shared" si="8"/>
        <v>0</v>
      </c>
      <c r="AE10" s="79">
        <v>0</v>
      </c>
      <c r="AF10" s="82">
        <v>0</v>
      </c>
      <c r="AG10" s="69">
        <f t="shared" si="9"/>
        <v>0</v>
      </c>
      <c r="AH10" s="79">
        <v>0</v>
      </c>
      <c r="AI10" s="82">
        <v>0</v>
      </c>
      <c r="AJ10" s="69">
        <f t="shared" si="10"/>
        <v>0</v>
      </c>
      <c r="AK10" s="79">
        <v>0</v>
      </c>
      <c r="AL10" s="82">
        <v>0</v>
      </c>
      <c r="AM10" s="69">
        <f t="shared" si="11"/>
        <v>0</v>
      </c>
      <c r="AN10" s="73">
        <f t="shared" si="12"/>
        <v>651.28</v>
      </c>
      <c r="AO10" s="74">
        <f t="shared" si="13"/>
        <v>452.21999999999997</v>
      </c>
      <c r="AP10" s="74"/>
      <c r="AQ10" s="75">
        <f>AN10+AO10</f>
        <v>1103.5</v>
      </c>
    </row>
    <row r="11" spans="1:43" ht="15">
      <c r="A11" s="76" t="s">
        <v>93</v>
      </c>
      <c r="B11" s="86" t="s">
        <v>94</v>
      </c>
      <c r="C11" s="85" t="s">
        <v>95</v>
      </c>
      <c r="D11" s="79">
        <v>160.02</v>
      </c>
      <c r="E11" s="79">
        <v>105.42</v>
      </c>
      <c r="F11" s="69">
        <f t="shared" si="0"/>
        <v>265.44</v>
      </c>
      <c r="G11" s="80">
        <v>26.67</v>
      </c>
      <c r="H11" s="81">
        <v>83.24</v>
      </c>
      <c r="I11" s="69">
        <f t="shared" si="1"/>
        <v>109.91</v>
      </c>
      <c r="J11" s="80">
        <v>0</v>
      </c>
      <c r="K11" s="81">
        <v>0</v>
      </c>
      <c r="L11" s="69">
        <f t="shared" si="2"/>
        <v>0</v>
      </c>
      <c r="M11" s="79">
        <v>0</v>
      </c>
      <c r="N11" s="82">
        <v>0</v>
      </c>
      <c r="O11" s="69">
        <f t="shared" si="3"/>
        <v>0</v>
      </c>
      <c r="P11" s="79">
        <v>0</v>
      </c>
      <c r="Q11" s="82">
        <v>0</v>
      </c>
      <c r="R11" s="69">
        <f t="shared" si="4"/>
        <v>0</v>
      </c>
      <c r="S11" s="79">
        <v>0</v>
      </c>
      <c r="T11" s="82">
        <v>0</v>
      </c>
      <c r="U11" s="69">
        <f t="shared" si="5"/>
        <v>0</v>
      </c>
      <c r="V11" s="79">
        <v>0</v>
      </c>
      <c r="W11" s="82">
        <v>0</v>
      </c>
      <c r="X11" s="69">
        <f t="shared" si="6"/>
        <v>0</v>
      </c>
      <c r="Y11" s="87">
        <v>0</v>
      </c>
      <c r="Z11" s="87">
        <v>0</v>
      </c>
      <c r="AA11" s="69">
        <f t="shared" si="7"/>
        <v>0</v>
      </c>
      <c r="AB11" s="87">
        <v>0</v>
      </c>
      <c r="AC11" s="87">
        <v>0</v>
      </c>
      <c r="AD11" s="69">
        <f t="shared" si="8"/>
        <v>0</v>
      </c>
      <c r="AE11" s="87">
        <v>0</v>
      </c>
      <c r="AF11" s="87">
        <v>0</v>
      </c>
      <c r="AG11" s="69">
        <f t="shared" si="9"/>
        <v>0</v>
      </c>
      <c r="AH11" s="87">
        <v>0</v>
      </c>
      <c r="AI11" s="87">
        <v>0</v>
      </c>
      <c r="AJ11" s="69">
        <f t="shared" si="10"/>
        <v>0</v>
      </c>
      <c r="AK11" s="87">
        <v>0</v>
      </c>
      <c r="AL11" s="87">
        <v>0</v>
      </c>
      <c r="AM11" s="69">
        <f t="shared" si="11"/>
        <v>0</v>
      </c>
      <c r="AN11" s="73">
        <f t="shared" si="12"/>
        <v>186.69</v>
      </c>
      <c r="AO11" s="74">
        <f t="shared" si="13"/>
        <v>188.66</v>
      </c>
      <c r="AP11" s="74"/>
      <c r="AQ11" s="75">
        <f t="shared" si="14"/>
        <v>375.35</v>
      </c>
    </row>
    <row r="12" spans="1:43" ht="15">
      <c r="A12" s="83" t="s">
        <v>96</v>
      </c>
      <c r="B12" s="84" t="s">
        <v>97</v>
      </c>
      <c r="C12" s="85" t="s">
        <v>84</v>
      </c>
      <c r="D12" s="87">
        <v>0</v>
      </c>
      <c r="E12" s="87">
        <v>0</v>
      </c>
      <c r="F12" s="69">
        <f t="shared" si="0"/>
        <v>0</v>
      </c>
      <c r="G12" s="87">
        <v>0</v>
      </c>
      <c r="H12" s="87">
        <v>0</v>
      </c>
      <c r="I12" s="69">
        <f t="shared" si="1"/>
        <v>0</v>
      </c>
      <c r="J12" s="87">
        <v>0</v>
      </c>
      <c r="K12" s="87">
        <v>0</v>
      </c>
      <c r="L12" s="69">
        <f t="shared" si="2"/>
        <v>0</v>
      </c>
      <c r="M12" s="87">
        <v>0</v>
      </c>
      <c r="N12" s="87">
        <v>0</v>
      </c>
      <c r="O12" s="69">
        <f t="shared" si="3"/>
        <v>0</v>
      </c>
      <c r="P12" s="87">
        <v>0</v>
      </c>
      <c r="Q12" s="87">
        <v>0</v>
      </c>
      <c r="R12" s="69">
        <f t="shared" si="4"/>
        <v>0</v>
      </c>
      <c r="S12" s="87">
        <v>0</v>
      </c>
      <c r="T12" s="87">
        <v>0</v>
      </c>
      <c r="U12" s="69">
        <f t="shared" si="5"/>
        <v>0</v>
      </c>
      <c r="V12" s="87">
        <v>0</v>
      </c>
      <c r="W12" s="87">
        <v>0</v>
      </c>
      <c r="X12" s="69">
        <f t="shared" si="6"/>
        <v>0</v>
      </c>
      <c r="Y12" s="87">
        <v>0</v>
      </c>
      <c r="Z12" s="87">
        <v>0</v>
      </c>
      <c r="AA12" s="69">
        <f t="shared" si="7"/>
        <v>0</v>
      </c>
      <c r="AB12" s="87">
        <v>0</v>
      </c>
      <c r="AC12" s="87">
        <v>0</v>
      </c>
      <c r="AD12" s="69">
        <f t="shared" si="8"/>
        <v>0</v>
      </c>
      <c r="AE12" s="79">
        <v>0</v>
      </c>
      <c r="AF12" s="82">
        <v>0</v>
      </c>
      <c r="AG12" s="69">
        <f t="shared" si="9"/>
        <v>0</v>
      </c>
      <c r="AH12" s="79">
        <v>0</v>
      </c>
      <c r="AI12" s="82">
        <v>0</v>
      </c>
      <c r="AJ12" s="69">
        <f t="shared" si="10"/>
        <v>0</v>
      </c>
      <c r="AK12" s="79">
        <v>0</v>
      </c>
      <c r="AL12" s="82">
        <v>0</v>
      </c>
      <c r="AM12" s="69">
        <f t="shared" si="11"/>
        <v>0</v>
      </c>
      <c r="AN12" s="73">
        <f t="shared" si="12"/>
        <v>0</v>
      </c>
      <c r="AO12" s="74">
        <f t="shared" si="13"/>
        <v>0</v>
      </c>
      <c r="AP12" s="74"/>
      <c r="AQ12" s="75">
        <f>AN12+AO12</f>
        <v>0</v>
      </c>
    </row>
    <row r="13" spans="1:43" ht="15">
      <c r="A13" s="83" t="s">
        <v>98</v>
      </c>
      <c r="B13" s="84" t="s">
        <v>99</v>
      </c>
      <c r="C13" s="85" t="s">
        <v>84</v>
      </c>
      <c r="D13" s="79">
        <v>0</v>
      </c>
      <c r="E13" s="79">
        <v>0</v>
      </c>
      <c r="F13" s="69">
        <f t="shared" si="0"/>
        <v>0</v>
      </c>
      <c r="G13" s="80">
        <v>0</v>
      </c>
      <c r="H13" s="81">
        <v>0</v>
      </c>
      <c r="I13" s="69">
        <f t="shared" si="1"/>
        <v>0</v>
      </c>
      <c r="J13" s="80">
        <v>0</v>
      </c>
      <c r="K13" s="81">
        <v>0</v>
      </c>
      <c r="L13" s="69">
        <f t="shared" si="2"/>
        <v>0</v>
      </c>
      <c r="M13" s="79">
        <v>0</v>
      </c>
      <c r="N13" s="82">
        <v>0</v>
      </c>
      <c r="O13" s="69">
        <f t="shared" si="3"/>
        <v>0</v>
      </c>
      <c r="P13" s="79">
        <v>0</v>
      </c>
      <c r="Q13" s="82">
        <v>0</v>
      </c>
      <c r="R13" s="69">
        <f t="shared" si="4"/>
        <v>0</v>
      </c>
      <c r="S13" s="79">
        <v>0</v>
      </c>
      <c r="T13" s="82">
        <v>0</v>
      </c>
      <c r="U13" s="69">
        <f t="shared" si="5"/>
        <v>0</v>
      </c>
      <c r="V13" s="79">
        <v>0</v>
      </c>
      <c r="W13" s="82">
        <v>0</v>
      </c>
      <c r="X13" s="69">
        <f t="shared" si="6"/>
        <v>0</v>
      </c>
      <c r="Y13" s="79">
        <v>0</v>
      </c>
      <c r="Z13" s="82">
        <v>0</v>
      </c>
      <c r="AA13" s="69">
        <f t="shared" si="7"/>
        <v>0</v>
      </c>
      <c r="AB13" s="79">
        <v>0</v>
      </c>
      <c r="AC13" s="82">
        <v>0</v>
      </c>
      <c r="AD13" s="69">
        <f t="shared" si="8"/>
        <v>0</v>
      </c>
      <c r="AE13" s="79">
        <v>0</v>
      </c>
      <c r="AF13" s="82">
        <v>0</v>
      </c>
      <c r="AG13" s="69">
        <f t="shared" si="9"/>
        <v>0</v>
      </c>
      <c r="AH13" s="79">
        <v>0</v>
      </c>
      <c r="AI13" s="82">
        <v>0</v>
      </c>
      <c r="AJ13" s="69">
        <f t="shared" si="10"/>
        <v>0</v>
      </c>
      <c r="AK13" s="79">
        <v>0</v>
      </c>
      <c r="AL13" s="82">
        <v>0</v>
      </c>
      <c r="AM13" s="69">
        <f t="shared" si="11"/>
        <v>0</v>
      </c>
      <c r="AN13" s="73">
        <f t="shared" si="12"/>
        <v>0</v>
      </c>
      <c r="AO13" s="74">
        <f t="shared" si="13"/>
        <v>0</v>
      </c>
      <c r="AP13" s="74"/>
      <c r="AQ13" s="75">
        <f t="shared" si="14"/>
        <v>0</v>
      </c>
    </row>
    <row r="14" spans="1:43" ht="15.75" thickBot="1">
      <c r="A14" s="83" t="s">
        <v>100</v>
      </c>
      <c r="B14" s="84" t="s">
        <v>101</v>
      </c>
      <c r="C14" s="85" t="s">
        <v>84</v>
      </c>
      <c r="D14" s="79">
        <v>0</v>
      </c>
      <c r="E14" s="79">
        <v>0</v>
      </c>
      <c r="F14" s="69">
        <f t="shared" si="0"/>
        <v>0</v>
      </c>
      <c r="G14" s="79">
        <v>0</v>
      </c>
      <c r="H14" s="82">
        <v>0</v>
      </c>
      <c r="I14" s="69">
        <f t="shared" si="1"/>
        <v>0</v>
      </c>
      <c r="J14" s="79">
        <v>0</v>
      </c>
      <c r="K14" s="82">
        <v>0</v>
      </c>
      <c r="L14" s="69">
        <f t="shared" si="2"/>
        <v>0</v>
      </c>
      <c r="M14" s="79">
        <v>0</v>
      </c>
      <c r="N14" s="82">
        <v>0</v>
      </c>
      <c r="O14" s="88">
        <f t="shared" si="3"/>
        <v>0</v>
      </c>
      <c r="P14" s="79">
        <v>0</v>
      </c>
      <c r="Q14" s="82">
        <v>0</v>
      </c>
      <c r="R14" s="88">
        <f t="shared" si="4"/>
        <v>0</v>
      </c>
      <c r="S14" s="79">
        <v>0</v>
      </c>
      <c r="T14" s="82">
        <v>0</v>
      </c>
      <c r="U14" s="69">
        <f t="shared" si="5"/>
        <v>0</v>
      </c>
      <c r="V14" s="79">
        <v>0</v>
      </c>
      <c r="W14" s="82">
        <v>0</v>
      </c>
      <c r="X14" s="69">
        <f t="shared" si="6"/>
        <v>0</v>
      </c>
      <c r="Y14" s="79">
        <v>0</v>
      </c>
      <c r="Z14" s="82">
        <v>0</v>
      </c>
      <c r="AA14" s="69">
        <f t="shared" si="7"/>
        <v>0</v>
      </c>
      <c r="AB14" s="79">
        <v>0</v>
      </c>
      <c r="AC14" s="82">
        <v>0</v>
      </c>
      <c r="AD14" s="69">
        <f t="shared" si="8"/>
        <v>0</v>
      </c>
      <c r="AE14" s="79">
        <v>0</v>
      </c>
      <c r="AF14" s="82">
        <v>0</v>
      </c>
      <c r="AG14" s="69">
        <f t="shared" si="9"/>
        <v>0</v>
      </c>
      <c r="AH14" s="79">
        <v>0</v>
      </c>
      <c r="AI14" s="82">
        <v>0</v>
      </c>
      <c r="AJ14" s="88">
        <v>0</v>
      </c>
      <c r="AK14" s="79">
        <v>0</v>
      </c>
      <c r="AL14" s="82">
        <v>0</v>
      </c>
      <c r="AM14" s="88">
        <v>0</v>
      </c>
      <c r="AN14" s="73">
        <f t="shared" si="12"/>
        <v>0</v>
      </c>
      <c r="AO14" s="74">
        <f t="shared" si="13"/>
        <v>0</v>
      </c>
      <c r="AP14" s="74"/>
      <c r="AQ14" s="75">
        <f t="shared" si="14"/>
        <v>0</v>
      </c>
    </row>
    <row r="15" spans="1:43" ht="16.5" thickBot="1" thickTop="1">
      <c r="A15" s="89"/>
      <c r="B15" s="89"/>
      <c r="C15" s="90"/>
      <c r="D15" s="91">
        <f aca="true" t="shared" si="15" ref="D15:AO15">SUM(D7:D14)</f>
        <v>1124.29</v>
      </c>
      <c r="E15" s="91">
        <f t="shared" si="15"/>
        <v>914.5</v>
      </c>
      <c r="F15" s="91">
        <f t="shared" si="15"/>
        <v>2038.79</v>
      </c>
      <c r="G15" s="91">
        <f t="shared" si="15"/>
        <v>499.31</v>
      </c>
      <c r="H15" s="91">
        <f t="shared" si="15"/>
        <v>395.64</v>
      </c>
      <c r="I15" s="91">
        <f t="shared" si="15"/>
        <v>894.9499999999999</v>
      </c>
      <c r="J15" s="91">
        <f t="shared" si="15"/>
        <v>311.89</v>
      </c>
      <c r="K15" s="91">
        <f t="shared" si="15"/>
        <v>237.01999999999998</v>
      </c>
      <c r="L15" s="91">
        <f t="shared" si="15"/>
        <v>548.91</v>
      </c>
      <c r="M15" s="91">
        <f t="shared" si="15"/>
        <v>0</v>
      </c>
      <c r="N15" s="91">
        <f t="shared" si="15"/>
        <v>0</v>
      </c>
      <c r="O15" s="91">
        <f t="shared" si="15"/>
        <v>0</v>
      </c>
      <c r="P15" s="91">
        <f t="shared" si="15"/>
        <v>0</v>
      </c>
      <c r="Q15" s="91">
        <f t="shared" si="15"/>
        <v>0</v>
      </c>
      <c r="R15" s="91">
        <f t="shared" si="15"/>
        <v>0</v>
      </c>
      <c r="S15" s="91">
        <f t="shared" si="15"/>
        <v>315.92</v>
      </c>
      <c r="T15" s="91">
        <f t="shared" si="15"/>
        <v>201.76</v>
      </c>
      <c r="U15" s="91">
        <f t="shared" si="15"/>
        <v>517.6800000000001</v>
      </c>
      <c r="V15" s="91">
        <f t="shared" si="15"/>
        <v>106.68</v>
      </c>
      <c r="W15" s="91">
        <f t="shared" si="15"/>
        <v>52.95</v>
      </c>
      <c r="X15" s="91">
        <f t="shared" si="15"/>
        <v>159.63</v>
      </c>
      <c r="Y15" s="91">
        <f t="shared" si="15"/>
        <v>0</v>
      </c>
      <c r="Z15" s="91">
        <f t="shared" si="15"/>
        <v>0</v>
      </c>
      <c r="AA15" s="91">
        <f t="shared" si="15"/>
        <v>0</v>
      </c>
      <c r="AB15" s="91">
        <f t="shared" si="15"/>
        <v>0</v>
      </c>
      <c r="AC15" s="91">
        <f t="shared" si="15"/>
        <v>0</v>
      </c>
      <c r="AD15" s="91">
        <f t="shared" si="15"/>
        <v>0</v>
      </c>
      <c r="AE15" s="91">
        <f t="shared" si="15"/>
        <v>0</v>
      </c>
      <c r="AF15" s="91">
        <f t="shared" si="15"/>
        <v>24.7</v>
      </c>
      <c r="AG15" s="91">
        <f t="shared" si="15"/>
        <v>24.7</v>
      </c>
      <c r="AH15" s="91">
        <f t="shared" si="15"/>
        <v>0</v>
      </c>
      <c r="AI15" s="91">
        <f t="shared" si="15"/>
        <v>0</v>
      </c>
      <c r="AJ15" s="91">
        <f t="shared" si="15"/>
        <v>0</v>
      </c>
      <c r="AK15" s="91">
        <f t="shared" si="15"/>
        <v>0</v>
      </c>
      <c r="AL15" s="91">
        <f t="shared" si="15"/>
        <v>0</v>
      </c>
      <c r="AM15" s="91">
        <f t="shared" si="15"/>
        <v>0</v>
      </c>
      <c r="AN15" s="91">
        <f t="shared" si="15"/>
        <v>2358.0899999999997</v>
      </c>
      <c r="AO15" s="91">
        <f t="shared" si="15"/>
        <v>1801.8700000000001</v>
      </c>
      <c r="AP15" s="92"/>
      <c r="AQ15" s="75">
        <f t="shared" si="14"/>
        <v>4159.96</v>
      </c>
    </row>
    <row r="16" ht="15.75" thickTop="1"/>
  </sheetData>
  <sheetProtection/>
  <mergeCells count="14">
    <mergeCell ref="AK5:AL5"/>
    <mergeCell ref="AN5:AQ5"/>
    <mergeCell ref="A3:AK3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AH5:A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1" sqref="B1"/>
    </sheetView>
  </sheetViews>
  <sheetFormatPr defaultColWidth="11.00390625" defaultRowHeight="15"/>
  <cols>
    <col min="1" max="1" width="13.00390625" style="0" customWidth="1"/>
    <col min="2" max="2" width="37.140625" style="0" customWidth="1"/>
    <col min="3" max="3" width="85.28125" style="0" customWidth="1"/>
    <col min="4" max="4" width="19.140625" style="0" customWidth="1"/>
    <col min="5" max="5" width="29.421875" style="0" customWidth="1"/>
    <col min="6" max="6" width="32.28125" style="0" customWidth="1"/>
  </cols>
  <sheetData>
    <row r="1" spans="2:4" ht="15">
      <c r="B1" s="26" t="s">
        <v>45</v>
      </c>
      <c r="C1" s="27"/>
      <c r="D1" s="33"/>
    </row>
    <row r="2" spans="2:6" ht="15">
      <c r="B2" s="21" t="s">
        <v>46</v>
      </c>
      <c r="C2" s="19" t="s">
        <v>39</v>
      </c>
      <c r="D2" s="36">
        <v>104.02</v>
      </c>
      <c r="E2" s="21" t="s">
        <v>40</v>
      </c>
      <c r="F2" s="21" t="s">
        <v>41</v>
      </c>
    </row>
    <row r="3" spans="2:6" ht="15">
      <c r="B3" s="21" t="s">
        <v>46</v>
      </c>
      <c r="C3" s="19" t="s">
        <v>39</v>
      </c>
      <c r="D3" s="36">
        <v>284.16</v>
      </c>
      <c r="E3" s="21" t="s">
        <v>42</v>
      </c>
      <c r="F3" s="21" t="s">
        <v>41</v>
      </c>
    </row>
    <row r="4" spans="2:6" ht="30">
      <c r="B4" s="21" t="s">
        <v>47</v>
      </c>
      <c r="C4" s="19" t="s">
        <v>43</v>
      </c>
      <c r="D4" s="36">
        <v>327.58</v>
      </c>
      <c r="E4" s="21" t="s">
        <v>40</v>
      </c>
      <c r="F4" s="21" t="s">
        <v>41</v>
      </c>
    </row>
    <row r="5" spans="2:6" ht="45">
      <c r="B5" s="21" t="s">
        <v>48</v>
      </c>
      <c r="C5" s="19" t="s">
        <v>44</v>
      </c>
      <c r="D5" s="36">
        <v>188.19</v>
      </c>
      <c r="E5" s="21" t="s">
        <v>40</v>
      </c>
      <c r="F5" s="21" t="s">
        <v>41</v>
      </c>
    </row>
    <row r="6" spans="2:6" ht="45">
      <c r="B6" s="21" t="s">
        <v>48</v>
      </c>
      <c r="C6" s="19" t="s">
        <v>44</v>
      </c>
      <c r="D6" s="36">
        <v>72.17</v>
      </c>
      <c r="E6" s="21" t="s">
        <v>40</v>
      </c>
      <c r="F6" s="21" t="s">
        <v>41</v>
      </c>
    </row>
    <row r="7" spans="2:6" ht="45">
      <c r="B7" s="21" t="s">
        <v>48</v>
      </c>
      <c r="C7" s="19" t="s">
        <v>44</v>
      </c>
      <c r="D7" s="36">
        <v>94.11</v>
      </c>
      <c r="E7" s="21" t="s">
        <v>42</v>
      </c>
      <c r="F7" s="21" t="s">
        <v>41</v>
      </c>
    </row>
    <row r="8" ht="15">
      <c r="F8" s="29"/>
    </row>
    <row r="11" spans="2:4" ht="15">
      <c r="B11" s="11" t="s">
        <v>4</v>
      </c>
      <c r="C11" s="12"/>
      <c r="D11" s="17"/>
    </row>
    <row r="12" spans="1:6" ht="15">
      <c r="A12" s="34"/>
      <c r="B12" s="4" t="s">
        <v>7</v>
      </c>
      <c r="C12" s="4" t="s">
        <v>0</v>
      </c>
      <c r="D12" s="4" t="s">
        <v>1</v>
      </c>
      <c r="E12" s="4" t="s">
        <v>0</v>
      </c>
      <c r="F12" s="4" t="s">
        <v>2</v>
      </c>
    </row>
    <row r="13" spans="1:6" ht="15">
      <c r="A13" s="35"/>
      <c r="B13" s="15" t="s">
        <v>30</v>
      </c>
      <c r="C13" s="5" t="s">
        <v>5</v>
      </c>
      <c r="D13" s="16">
        <v>226.65</v>
      </c>
      <c r="E13" s="15" t="s">
        <v>16</v>
      </c>
      <c r="F13" s="15" t="s">
        <v>6</v>
      </c>
    </row>
    <row r="14" spans="1:5" ht="15">
      <c r="A14" s="8"/>
      <c r="B14" s="6"/>
      <c r="C14" s="6"/>
      <c r="D14" s="7"/>
      <c r="E14" s="6"/>
    </row>
    <row r="15" spans="1:5" ht="15">
      <c r="A15" s="8"/>
      <c r="B15" s="9"/>
      <c r="C15" s="9"/>
      <c r="D15" s="10"/>
      <c r="E15" s="9"/>
    </row>
    <row r="16" spans="1:5" ht="15">
      <c r="A16" s="8"/>
      <c r="B16" s="11" t="s">
        <v>15</v>
      </c>
      <c r="C16" s="13"/>
      <c r="D16" s="17"/>
      <c r="E16" s="9"/>
    </row>
    <row r="17" spans="1:6" ht="15">
      <c r="A17" s="8"/>
      <c r="B17" s="21" t="s">
        <v>34</v>
      </c>
      <c r="C17" s="14" t="s">
        <v>8</v>
      </c>
      <c r="D17" s="23">
        <v>1124.77</v>
      </c>
      <c r="E17" s="14" t="s">
        <v>12</v>
      </c>
      <c r="F17" s="15" t="s">
        <v>6</v>
      </c>
    </row>
    <row r="18" spans="1:6" ht="15">
      <c r="A18" s="8"/>
      <c r="B18" s="21" t="s">
        <v>31</v>
      </c>
      <c r="C18" s="14" t="s">
        <v>9</v>
      </c>
      <c r="D18" s="23">
        <v>249.49</v>
      </c>
      <c r="E18" s="14" t="s">
        <v>13</v>
      </c>
      <c r="F18" s="15" t="s">
        <v>6</v>
      </c>
    </row>
    <row r="19" spans="1:6" ht="15">
      <c r="A19" s="8"/>
      <c r="B19" s="21" t="s">
        <v>32</v>
      </c>
      <c r="C19" s="22" t="s">
        <v>10</v>
      </c>
      <c r="D19" s="23">
        <v>314.81</v>
      </c>
      <c r="E19" s="14" t="s">
        <v>14</v>
      </c>
      <c r="F19" s="15" t="s">
        <v>6</v>
      </c>
    </row>
    <row r="20" spans="1:6" ht="15">
      <c r="A20" s="8"/>
      <c r="B20" s="21" t="s">
        <v>33</v>
      </c>
      <c r="C20" s="14" t="s">
        <v>11</v>
      </c>
      <c r="D20" s="23">
        <v>403.83</v>
      </c>
      <c r="E20" s="14" t="s">
        <v>13</v>
      </c>
      <c r="F20" s="15" t="s">
        <v>6</v>
      </c>
    </row>
    <row r="23" spans="2:3" ht="15">
      <c r="B23" s="1" t="s">
        <v>17</v>
      </c>
      <c r="C23" s="2"/>
    </row>
    <row r="24" spans="2:6" ht="15">
      <c r="B24" s="15" t="s">
        <v>29</v>
      </c>
      <c r="C24" s="5" t="s">
        <v>18</v>
      </c>
      <c r="D24" s="24">
        <v>29</v>
      </c>
      <c r="E24" s="15" t="s">
        <v>19</v>
      </c>
      <c r="F24" s="15" t="s">
        <v>6</v>
      </c>
    </row>
    <row r="27" spans="2:3" ht="15">
      <c r="B27" s="1" t="s">
        <v>20</v>
      </c>
      <c r="C27" s="2"/>
    </row>
    <row r="28" spans="2:6" ht="15">
      <c r="B28" s="18" t="s">
        <v>26</v>
      </c>
      <c r="C28" s="19" t="s">
        <v>21</v>
      </c>
      <c r="D28" s="20">
        <v>313.48</v>
      </c>
      <c r="E28" s="21" t="s">
        <v>24</v>
      </c>
      <c r="F28" s="15" t="s">
        <v>6</v>
      </c>
    </row>
    <row r="29" spans="2:6" ht="15">
      <c r="B29" s="18" t="s">
        <v>27</v>
      </c>
      <c r="C29" s="19" t="s">
        <v>22</v>
      </c>
      <c r="D29" s="20">
        <v>13.51</v>
      </c>
      <c r="E29" s="21" t="s">
        <v>25</v>
      </c>
      <c r="F29" s="15" t="s">
        <v>6</v>
      </c>
    </row>
    <row r="30" spans="2:6" ht="15">
      <c r="B30" s="18" t="s">
        <v>27</v>
      </c>
      <c r="C30" s="19" t="s">
        <v>22</v>
      </c>
      <c r="D30" s="20">
        <v>399.33</v>
      </c>
      <c r="E30" s="21" t="s">
        <v>24</v>
      </c>
      <c r="F30" s="15" t="s">
        <v>6</v>
      </c>
    </row>
    <row r="31" spans="2:6" ht="15">
      <c r="B31" s="18" t="s">
        <v>28</v>
      </c>
      <c r="C31" s="19" t="s">
        <v>23</v>
      </c>
      <c r="D31" s="20">
        <v>464.94</v>
      </c>
      <c r="E31" s="21" t="s">
        <v>24</v>
      </c>
      <c r="F31" s="15" t="s">
        <v>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zoomScalePageLayoutView="0" workbookViewId="0" topLeftCell="A1">
      <selection activeCell="B1" sqref="B1"/>
    </sheetView>
  </sheetViews>
  <sheetFormatPr defaultColWidth="11.00390625" defaultRowHeight="15"/>
  <cols>
    <col min="1" max="1" width="11.00390625" style="0" customWidth="1"/>
    <col min="2" max="2" width="40.8515625" style="0" customWidth="1"/>
    <col min="3" max="3" width="36.421875" style="0" customWidth="1"/>
    <col min="4" max="4" width="15.421875" style="0" customWidth="1"/>
    <col min="5" max="5" width="32.421875" style="0" customWidth="1"/>
    <col min="6" max="6" width="24.00390625" style="0" customWidth="1"/>
  </cols>
  <sheetData>
    <row r="2" spans="2:4" ht="15">
      <c r="B2" s="26" t="s">
        <v>57</v>
      </c>
      <c r="C2" s="27"/>
      <c r="D2" s="27"/>
    </row>
    <row r="3" spans="1:6" ht="15">
      <c r="A3" s="3"/>
      <c r="B3" s="28" t="s">
        <v>3</v>
      </c>
      <c r="C3" s="28" t="s">
        <v>0</v>
      </c>
      <c r="D3" s="28" t="s">
        <v>1</v>
      </c>
      <c r="E3" s="28" t="s">
        <v>2</v>
      </c>
      <c r="F3" s="93"/>
    </row>
    <row r="4" spans="1:6" ht="31.5" customHeight="1">
      <c r="A4" s="31"/>
      <c r="B4" s="44" t="s">
        <v>58</v>
      </c>
      <c r="C4" s="19" t="s">
        <v>37</v>
      </c>
      <c r="D4" s="38">
        <v>230.4</v>
      </c>
      <c r="E4" s="19" t="s">
        <v>38</v>
      </c>
      <c r="F4" s="25"/>
    </row>
    <row r="5" spans="1:6" ht="15">
      <c r="A5" s="31"/>
      <c r="B5" s="44" t="s">
        <v>59</v>
      </c>
      <c r="C5" s="37" t="s">
        <v>35</v>
      </c>
      <c r="D5" s="38">
        <v>117.8</v>
      </c>
      <c r="E5" s="37" t="s">
        <v>36</v>
      </c>
      <c r="F5" s="25"/>
    </row>
    <row r="6" spans="1:6" ht="30">
      <c r="A6" s="32"/>
      <c r="B6" s="43" t="s">
        <v>53</v>
      </c>
      <c r="C6" s="19" t="s">
        <v>52</v>
      </c>
      <c r="D6" s="38">
        <v>278</v>
      </c>
      <c r="E6" s="19" t="s">
        <v>38</v>
      </c>
      <c r="F6" s="3"/>
    </row>
    <row r="7" spans="1:6" ht="45">
      <c r="A7" s="32"/>
      <c r="B7" s="43" t="s">
        <v>54</v>
      </c>
      <c r="C7" s="19" t="s">
        <v>55</v>
      </c>
      <c r="D7" s="38">
        <v>253</v>
      </c>
      <c r="E7" s="19" t="s">
        <v>56</v>
      </c>
      <c r="F7" s="3"/>
    </row>
    <row r="8" spans="1:6" ht="15">
      <c r="A8" s="32"/>
      <c r="B8" s="39"/>
      <c r="C8" s="30"/>
      <c r="D8" s="40"/>
      <c r="E8" s="30"/>
      <c r="F8" s="3"/>
    </row>
    <row r="9" spans="1:6" ht="15">
      <c r="A9" s="32"/>
      <c r="B9" s="41"/>
      <c r="C9" s="9"/>
      <c r="D9" s="42"/>
      <c r="E9" s="9"/>
      <c r="F9" s="3"/>
    </row>
    <row r="10" spans="1:6" ht="15">
      <c r="A10" s="32"/>
      <c r="B10" s="3"/>
      <c r="C10" s="9"/>
      <c r="D10" s="3"/>
      <c r="E10" s="3"/>
      <c r="F10" s="3"/>
    </row>
    <row r="11" spans="1:6" ht="15">
      <c r="A11" s="32"/>
      <c r="B11" s="1" t="s">
        <v>4</v>
      </c>
      <c r="C11" s="2"/>
      <c r="D11" s="2"/>
      <c r="E11" s="3"/>
      <c r="F11" s="3"/>
    </row>
    <row r="12" spans="1:6" ht="30">
      <c r="A12" s="32"/>
      <c r="B12" s="5" t="s">
        <v>49</v>
      </c>
      <c r="C12" s="5" t="s">
        <v>50</v>
      </c>
      <c r="D12" s="16">
        <v>219.65</v>
      </c>
      <c r="E12" s="5" t="s">
        <v>51</v>
      </c>
      <c r="F12" s="3"/>
    </row>
    <row r="13" spans="1:6" ht="15">
      <c r="A13" s="32"/>
      <c r="B13" s="3"/>
      <c r="C13" s="9"/>
      <c r="D13" s="3"/>
      <c r="E13" s="3"/>
      <c r="F13" s="3"/>
    </row>
    <row r="14" spans="1:6" ht="15">
      <c r="A14" s="32"/>
      <c r="B14" s="3"/>
      <c r="C14" s="9"/>
      <c r="D14" s="3"/>
      <c r="E14" s="3"/>
      <c r="F14" s="3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NURIAPS</cp:lastModifiedBy>
  <cp:lastPrinted>2021-01-28T08:48:11Z</cp:lastPrinted>
  <dcterms:modified xsi:type="dcterms:W3CDTF">2021-02-01T12:32:18Z</dcterms:modified>
  <cp:category/>
  <cp:version/>
  <cp:contentType/>
  <cp:contentStatus/>
</cp:coreProperties>
</file>