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5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4120" yWindow="1335" windowWidth="20640" windowHeight="11760" firstSheet="1" activeTab="1"/>
  </bookViews>
  <sheets>
    <sheet name="Dietas" sheetId="1" state="hidden" r:id="rId1"/>
    <sheet name="Dietas_" sheetId="5" r:id="rId2"/>
    <sheet name="Viajes" sheetId="2" r:id="rId3"/>
    <sheet name="Gastos repre-proto" sheetId="3" r:id="rId4"/>
    <sheet name="Hoja1" sheetId="4" state="hidden" r:id="rId5"/>
  </sheets>
  <calcPr calcId="152511"/>
  <customWorkbookViews>
    <customWorkbookView name="Usuario de Windows - Vista personalizada" guid="{D4A57BB8-9AF4-44A7-816D-C884934CBC57}" mergeInterval="0" personalView="1" maximized="1" xWindow="-8" yWindow="-8" windowWidth="1616" windowHeight="876" activeSheetId="2"/>
    <customWorkbookView name="MARIA CRISTINA MENENDEZ-MORAN MARCOS - Vista personalizada" guid="{D5DBD1DD-3ED3-4279-A573-63B8A298C39D}" mergeInterval="0" personalView="1" maximized="1" windowWidth="1676" windowHeight="824" activeSheetId="2"/>
    <customWorkbookView name="ANACORG - Vista personalizada" guid="{B32FE5C6-2C79-46FC-8CE9-216D2B31297B}" mergeInterval="0" personalView="1" maximized="1" windowWidth="1276" windowHeight="861" activeSheetId="1"/>
    <customWorkbookView name="ROSAURVG - Vista personalizada" guid="{685C70EE-DE6B-4357-A0E4-366B7D6B357F}" mergeInterval="0" personalView="1" maximized="1" windowWidth="994" windowHeight="579" activeSheetId="2"/>
    <customWorkbookView name="ROSAURA MARIA VAZQUEZ GONZALEZ - Vista personalizada" guid="{A3A37A94-A081-42E2-8BA9-34FF68CDF643}" mergeInterval="0" personalView="1" maximized="1" windowWidth="1362" windowHeight="630" activeSheetId="2"/>
    <customWorkbookView name="SONIA CAÑIZARES BERNARDO - Vista personalizada" guid="{92E7B32E-8095-4223-A27D-70243EB53647}" mergeInterval="0" personalView="1" maximized="1" windowWidth="1356" windowHeight="522" activeSheetId="2"/>
    <customWorkbookView name="NURIA PEREZ SUAREZ - Vista personalizada" guid="{59C3ED79-DD52-499A-9A2B-C0E9BC6B5D3A}" mergeInterval="0" personalView="1" maximized="1" windowWidth="1600" windowHeight="649" activeSheetId="3" showComments="commIndAndComment"/>
  </customWorkbookViews>
</workbook>
</file>

<file path=xl/calcChain.xml><?xml version="1.0" encoding="utf-8"?>
<calcChain xmlns="http://schemas.openxmlformats.org/spreadsheetml/2006/main">
  <c r="AU20" i="5" l="1"/>
  <c r="AT20" i="5"/>
  <c r="AR20" i="5"/>
  <c r="AQ20" i="5"/>
  <c r="AO20" i="5"/>
  <c r="AN20" i="5"/>
  <c r="AI20" i="5"/>
  <c r="AH20" i="5"/>
  <c r="AF20" i="5"/>
  <c r="AE20" i="5"/>
  <c r="AC20" i="5"/>
  <c r="AB20" i="5"/>
  <c r="W20" i="5"/>
  <c r="V20" i="5"/>
  <c r="T20" i="5"/>
  <c r="S20" i="5"/>
  <c r="R20" i="5"/>
  <c r="Q20" i="5"/>
  <c r="P20" i="5"/>
  <c r="K20" i="5"/>
  <c r="J20" i="5"/>
  <c r="G20" i="5"/>
  <c r="F20" i="5"/>
  <c r="E20" i="5"/>
  <c r="D20" i="5"/>
  <c r="AY19" i="5"/>
  <c r="AX19" i="5"/>
  <c r="AX20" i="5" s="1"/>
  <c r="AW19" i="5"/>
  <c r="AV19" i="5"/>
  <c r="AS19" i="5"/>
  <c r="AP19" i="5"/>
  <c r="AL19" i="5"/>
  <c r="AK19" i="5"/>
  <c r="AJ19" i="5"/>
  <c r="AG19" i="5"/>
  <c r="AM19" i="5" s="1"/>
  <c r="AD19" i="5"/>
  <c r="Z19" i="5"/>
  <c r="Y19" i="5"/>
  <c r="X19" i="5"/>
  <c r="AA19" i="5" s="1"/>
  <c r="F19" i="5"/>
  <c r="AY18" i="5"/>
  <c r="AX18" i="5"/>
  <c r="AW18" i="5"/>
  <c r="AV18" i="5"/>
  <c r="AS18" i="5"/>
  <c r="AP18" i="5"/>
  <c r="AL18" i="5"/>
  <c r="AL20" i="5" s="1"/>
  <c r="AK18" i="5"/>
  <c r="AJ18" i="5"/>
  <c r="AG18" i="5"/>
  <c r="AD18" i="5"/>
  <c r="AM18" i="5" s="1"/>
  <c r="Z18" i="5"/>
  <c r="Y18" i="5"/>
  <c r="X18" i="5"/>
  <c r="U18" i="5"/>
  <c r="AA18" i="5" s="1"/>
  <c r="R18" i="5"/>
  <c r="K18" i="5"/>
  <c r="N18" i="5" s="1"/>
  <c r="J18" i="5"/>
  <c r="M18" i="5" s="1"/>
  <c r="O18" i="5" s="1"/>
  <c r="I18" i="5"/>
  <c r="F18" i="5"/>
  <c r="AX17" i="5"/>
  <c r="AW17" i="5"/>
  <c r="AV17" i="5"/>
  <c r="AS17" i="5"/>
  <c r="AP17" i="5"/>
  <c r="AY17" i="5" s="1"/>
  <c r="AM17" i="5"/>
  <c r="AL17" i="5"/>
  <c r="AK17" i="5"/>
  <c r="AJ17" i="5"/>
  <c r="AG17" i="5"/>
  <c r="AD17" i="5"/>
  <c r="AA17" i="5"/>
  <c r="Z17" i="5"/>
  <c r="Y17" i="5"/>
  <c r="X17" i="5"/>
  <c r="U17" i="5"/>
  <c r="R17" i="5"/>
  <c r="O17" i="5"/>
  <c r="N17" i="5"/>
  <c r="M17" i="5"/>
  <c r="L17" i="5"/>
  <c r="I17" i="5"/>
  <c r="F17" i="5"/>
  <c r="AX16" i="5"/>
  <c r="AW16" i="5"/>
  <c r="AV16" i="5"/>
  <c r="AS16" i="5"/>
  <c r="AP16" i="5"/>
  <c r="AY16" i="5" s="1"/>
  <c r="AM16" i="5"/>
  <c r="AL16" i="5"/>
  <c r="AK16" i="5"/>
  <c r="AJ16" i="5"/>
  <c r="AG16" i="5"/>
  <c r="AD16" i="5"/>
  <c r="AA16" i="5"/>
  <c r="Z16" i="5"/>
  <c r="Y16" i="5"/>
  <c r="X16" i="5"/>
  <c r="U16" i="5"/>
  <c r="R16" i="5"/>
  <c r="O16" i="5"/>
  <c r="N16" i="5"/>
  <c r="M16" i="5"/>
  <c r="L16" i="5"/>
  <c r="I16" i="5"/>
  <c r="F16" i="5"/>
  <c r="AX15" i="5"/>
  <c r="AW15" i="5"/>
  <c r="AV15" i="5"/>
  <c r="AS15" i="5"/>
  <c r="AP15" i="5"/>
  <c r="AY15" i="5" s="1"/>
  <c r="AM15" i="5"/>
  <c r="AL15" i="5"/>
  <c r="AK15" i="5"/>
  <c r="AJ15" i="5"/>
  <c r="AG15" i="5"/>
  <c r="AD15" i="5"/>
  <c r="AA15" i="5"/>
  <c r="Z15" i="5"/>
  <c r="Y15" i="5"/>
  <c r="X15" i="5"/>
  <c r="U15" i="5"/>
  <c r="R15" i="5"/>
  <c r="M15" i="5"/>
  <c r="L15" i="5"/>
  <c r="I15" i="5"/>
  <c r="H15" i="5"/>
  <c r="H20" i="5" s="1"/>
  <c r="G15" i="5"/>
  <c r="F15" i="5"/>
  <c r="AX14" i="5"/>
  <c r="AW14" i="5"/>
  <c r="AV14" i="5"/>
  <c r="AS14" i="5"/>
  <c r="AY14" i="5" s="1"/>
  <c r="AP14" i="5"/>
  <c r="AL14" i="5"/>
  <c r="AK14" i="5"/>
  <c r="AJ14" i="5"/>
  <c r="AG14" i="5"/>
  <c r="AD14" i="5"/>
  <c r="AM14" i="5" s="1"/>
  <c r="AA14" i="5"/>
  <c r="Z14" i="5"/>
  <c r="Y14" i="5"/>
  <c r="X14" i="5"/>
  <c r="U14" i="5"/>
  <c r="R14" i="5"/>
  <c r="N14" i="5"/>
  <c r="M14" i="5"/>
  <c r="O14" i="5" s="1"/>
  <c r="L14" i="5"/>
  <c r="I14" i="5"/>
  <c r="F14" i="5"/>
  <c r="AX13" i="5"/>
  <c r="AW13" i="5"/>
  <c r="AV13" i="5"/>
  <c r="AS13" i="5"/>
  <c r="AY13" i="5" s="1"/>
  <c r="AP13" i="5"/>
  <c r="AL13" i="5"/>
  <c r="AK13" i="5"/>
  <c r="AJ13" i="5"/>
  <c r="AG13" i="5"/>
  <c r="AM13" i="5" s="1"/>
  <c r="AA13" i="5"/>
  <c r="Z13" i="5"/>
  <c r="Y13" i="5"/>
  <c r="X13" i="5"/>
  <c r="U13" i="5"/>
  <c r="R13" i="5"/>
  <c r="N13" i="5"/>
  <c r="M13" i="5"/>
  <c r="O13" i="5" s="1"/>
  <c r="L13" i="5"/>
  <c r="I13" i="5"/>
  <c r="F13" i="5"/>
  <c r="AX12" i="5"/>
  <c r="AW12" i="5"/>
  <c r="AV12" i="5"/>
  <c r="AS12" i="5"/>
  <c r="AP12" i="5"/>
  <c r="AY12" i="5" s="1"/>
  <c r="AL12" i="5"/>
  <c r="AK12" i="5"/>
  <c r="AJ12" i="5"/>
  <c r="AG12" i="5"/>
  <c r="AD12" i="5"/>
  <c r="AM12" i="5" s="1"/>
  <c r="AA12" i="5"/>
  <c r="Z12" i="5"/>
  <c r="Y12" i="5"/>
  <c r="X12" i="5"/>
  <c r="U12" i="5"/>
  <c r="R12" i="5"/>
  <c r="N12" i="5"/>
  <c r="M12" i="5"/>
  <c r="O12" i="5" s="1"/>
  <c r="L12" i="5"/>
  <c r="I12" i="5"/>
  <c r="F12" i="5"/>
  <c r="AX11" i="5"/>
  <c r="AW11" i="5"/>
  <c r="AV11" i="5"/>
  <c r="AS11" i="5"/>
  <c r="AP11" i="5"/>
  <c r="AY11" i="5" s="1"/>
  <c r="AL11" i="5"/>
  <c r="AK11" i="5"/>
  <c r="AJ11" i="5"/>
  <c r="AG11" i="5"/>
  <c r="AD11" i="5"/>
  <c r="AM11" i="5" s="1"/>
  <c r="AA11" i="5"/>
  <c r="Z11" i="5"/>
  <c r="Y11" i="5"/>
  <c r="X11" i="5"/>
  <c r="U11" i="5"/>
  <c r="R11" i="5"/>
  <c r="N11" i="5"/>
  <c r="M11" i="5"/>
  <c r="O11" i="5" s="1"/>
  <c r="L11" i="5"/>
  <c r="I11" i="5"/>
  <c r="F11" i="5"/>
  <c r="AX10" i="5"/>
  <c r="AW10" i="5"/>
  <c r="AV10" i="5"/>
  <c r="AS10" i="5"/>
  <c r="AP10" i="5"/>
  <c r="AY10" i="5" s="1"/>
  <c r="AL10" i="5"/>
  <c r="AK10" i="5"/>
  <c r="AJ10" i="5"/>
  <c r="AG10" i="5"/>
  <c r="AD10" i="5"/>
  <c r="AM10" i="5" s="1"/>
  <c r="AA10" i="5"/>
  <c r="Z10" i="5"/>
  <c r="Y10" i="5"/>
  <c r="X10" i="5"/>
  <c r="U10" i="5"/>
  <c r="R10" i="5"/>
  <c r="N10" i="5"/>
  <c r="M10" i="5"/>
  <c r="O10" i="5" s="1"/>
  <c r="L10" i="5"/>
  <c r="I10" i="5"/>
  <c r="F10" i="5"/>
  <c r="AX9" i="5"/>
  <c r="AW9" i="5"/>
  <c r="AV9" i="5"/>
  <c r="AS9" i="5"/>
  <c r="AP9" i="5"/>
  <c r="AY9" i="5" s="1"/>
  <c r="AL9" i="5"/>
  <c r="AK9" i="5"/>
  <c r="AJ9" i="5"/>
  <c r="AG9" i="5"/>
  <c r="AD9" i="5"/>
  <c r="AM9" i="5" s="1"/>
  <c r="AA9" i="5"/>
  <c r="Z9" i="5"/>
  <c r="Y9" i="5"/>
  <c r="X9" i="5"/>
  <c r="U9" i="5"/>
  <c r="R9" i="5"/>
  <c r="N9" i="5"/>
  <c r="M9" i="5"/>
  <c r="O9" i="5" s="1"/>
  <c r="L9" i="5"/>
  <c r="I9" i="5"/>
  <c r="F9" i="5"/>
  <c r="AX8" i="5"/>
  <c r="AW8" i="5"/>
  <c r="AW20" i="5" s="1"/>
  <c r="AV8" i="5"/>
  <c r="AV20" i="5" s="1"/>
  <c r="AS8" i="5"/>
  <c r="AS20" i="5" s="1"/>
  <c r="AP8" i="5"/>
  <c r="AP20" i="5" s="1"/>
  <c r="AL8" i="5"/>
  <c r="AK8" i="5"/>
  <c r="AK20" i="5" s="1"/>
  <c r="AJ8" i="5"/>
  <c r="AJ20" i="5" s="1"/>
  <c r="AG8" i="5"/>
  <c r="AG20" i="5" s="1"/>
  <c r="AD8" i="5"/>
  <c r="AM8" i="5" s="1"/>
  <c r="AM20" i="5" s="1"/>
  <c r="AA8" i="5"/>
  <c r="Z8" i="5"/>
  <c r="Z20" i="5" s="1"/>
  <c r="Y8" i="5"/>
  <c r="Y20" i="5" s="1"/>
  <c r="X8" i="5"/>
  <c r="X20" i="5" s="1"/>
  <c r="U8" i="5"/>
  <c r="U20" i="5" s="1"/>
  <c r="R8" i="5"/>
  <c r="N8" i="5"/>
  <c r="M8" i="5"/>
  <c r="M20" i="5" s="1"/>
  <c r="L8" i="5"/>
  <c r="K8" i="5"/>
  <c r="I8" i="5"/>
  <c r="I20" i="5" s="1"/>
  <c r="F8" i="5"/>
  <c r="AA20" i="5" l="1"/>
  <c r="O8" i="5"/>
  <c r="N15" i="5"/>
  <c r="O15" i="5" s="1"/>
  <c r="L18" i="5"/>
  <c r="L20" i="5" s="1"/>
  <c r="AD20" i="5"/>
  <c r="AY8" i="5"/>
  <c r="AY20" i="5" s="1"/>
  <c r="O20" i="5" l="1"/>
  <c r="N20" i="5"/>
  <c r="D136" i="2" l="1"/>
  <c r="A1" i="4" l="1"/>
  <c r="F7" i="1" l="1"/>
  <c r="I7" i="1"/>
  <c r="L7" i="1"/>
  <c r="M7" i="1"/>
  <c r="N7" i="1"/>
  <c r="R7" i="1"/>
  <c r="U7" i="1"/>
  <c r="X7" i="1"/>
  <c r="Y7" i="1"/>
  <c r="Z7" i="1"/>
  <c r="AA7" i="1"/>
  <c r="AD7" i="1"/>
  <c r="AM7" i="1" s="1"/>
  <c r="AG7" i="1"/>
  <c r="AJ7" i="1"/>
  <c r="AK7" i="1"/>
  <c r="AL7" i="1"/>
  <c r="AP7" i="1"/>
  <c r="AS7" i="1"/>
  <c r="AV7" i="1"/>
  <c r="AW7" i="1"/>
  <c r="AX7" i="1"/>
  <c r="F8" i="1"/>
  <c r="I8" i="1"/>
  <c r="L8" i="1"/>
  <c r="M8" i="1"/>
  <c r="N8" i="1"/>
  <c r="R8" i="1"/>
  <c r="U8" i="1"/>
  <c r="X8" i="1"/>
  <c r="Y8" i="1"/>
  <c r="Z8" i="1"/>
  <c r="AD8" i="1"/>
  <c r="AG8" i="1"/>
  <c r="AJ8" i="1"/>
  <c r="AK8" i="1"/>
  <c r="AL8" i="1"/>
  <c r="AP8" i="1"/>
  <c r="AS8" i="1"/>
  <c r="AV8" i="1"/>
  <c r="AW8" i="1"/>
  <c r="AX8" i="1"/>
  <c r="F9" i="1"/>
  <c r="I9" i="1"/>
  <c r="L9" i="1"/>
  <c r="M9" i="1"/>
  <c r="N9" i="1"/>
  <c r="R9" i="1"/>
  <c r="U9" i="1"/>
  <c r="X9" i="1"/>
  <c r="Y9" i="1"/>
  <c r="Z9" i="1"/>
  <c r="AD9" i="1"/>
  <c r="AM9" i="1" s="1"/>
  <c r="AG9" i="1"/>
  <c r="AJ9" i="1"/>
  <c r="AK9" i="1"/>
  <c r="AL9" i="1"/>
  <c r="AP9" i="1"/>
  <c r="AS9" i="1"/>
  <c r="AV9" i="1"/>
  <c r="AW9" i="1"/>
  <c r="AX9" i="1"/>
  <c r="F10" i="1"/>
  <c r="I10" i="1"/>
  <c r="L10" i="1"/>
  <c r="M10" i="1"/>
  <c r="N10" i="1"/>
  <c r="R10" i="1"/>
  <c r="AA10" i="1" s="1"/>
  <c r="U10" i="1"/>
  <c r="X10" i="1"/>
  <c r="Y10" i="1"/>
  <c r="Z10" i="1"/>
  <c r="AD10" i="1"/>
  <c r="AM10" i="1" s="1"/>
  <c r="AG10" i="1"/>
  <c r="AJ10" i="1"/>
  <c r="AK10" i="1"/>
  <c r="AL10" i="1"/>
  <c r="AP10" i="1"/>
  <c r="AS10" i="1"/>
  <c r="AV10" i="1"/>
  <c r="AW10" i="1"/>
  <c r="AX10" i="1"/>
  <c r="F11" i="1"/>
  <c r="I11" i="1"/>
  <c r="O11" i="1" s="1"/>
  <c r="L11" i="1"/>
  <c r="M11" i="1"/>
  <c r="N11" i="1"/>
  <c r="R11" i="1"/>
  <c r="AA11" i="1" s="1"/>
  <c r="U11" i="1"/>
  <c r="X11" i="1"/>
  <c r="Y11" i="1"/>
  <c r="Z11" i="1"/>
  <c r="AD11" i="1"/>
  <c r="AM11" i="1" s="1"/>
  <c r="AG11" i="1"/>
  <c r="AJ11" i="1"/>
  <c r="AK11" i="1"/>
  <c r="AL11" i="1"/>
  <c r="AP11" i="1"/>
  <c r="AS11" i="1"/>
  <c r="AV11" i="1"/>
  <c r="AW11" i="1"/>
  <c r="AX11" i="1"/>
  <c r="F12" i="1"/>
  <c r="M12" i="1"/>
  <c r="N12" i="1"/>
  <c r="AG12" i="1"/>
  <c r="AH12" i="1" s="1"/>
  <c r="F13" i="1"/>
  <c r="I13" i="1"/>
  <c r="L13" i="1"/>
  <c r="M13" i="1"/>
  <c r="N13" i="1"/>
  <c r="R13" i="1"/>
  <c r="U13" i="1"/>
  <c r="X13" i="1"/>
  <c r="Y13" i="1"/>
  <c r="Z13" i="1"/>
  <c r="AD13" i="1"/>
  <c r="AG13" i="1"/>
  <c r="AJ13" i="1"/>
  <c r="AK13" i="1"/>
  <c r="AL13" i="1"/>
  <c r="AP13" i="1"/>
  <c r="AS13" i="1"/>
  <c r="AY13" i="1" s="1"/>
  <c r="AV13" i="1"/>
  <c r="AW13" i="1"/>
  <c r="AX13" i="1"/>
  <c r="F14" i="1"/>
  <c r="I14" i="1"/>
  <c r="L14" i="1"/>
  <c r="M14" i="1"/>
  <c r="N14" i="1"/>
  <c r="R14" i="1"/>
  <c r="U14" i="1"/>
  <c r="X14" i="1"/>
  <c r="Y14" i="1"/>
  <c r="Z14" i="1"/>
  <c r="AA14" i="1"/>
  <c r="AD14" i="1"/>
  <c r="AG14" i="1"/>
  <c r="AJ14" i="1"/>
  <c r="AK14" i="1"/>
  <c r="AL14" i="1"/>
  <c r="AP14" i="1"/>
  <c r="AS14" i="1"/>
  <c r="AV14" i="1"/>
  <c r="AW14" i="1"/>
  <c r="AX14" i="1"/>
  <c r="F15" i="1"/>
  <c r="I15" i="1"/>
  <c r="L15" i="1"/>
  <c r="M15" i="1"/>
  <c r="N15" i="1"/>
  <c r="O15" i="1"/>
  <c r="R15" i="1"/>
  <c r="U15" i="1"/>
  <c r="X15" i="1"/>
  <c r="Y15" i="1"/>
  <c r="Z15" i="1"/>
  <c r="AD15" i="1"/>
  <c r="AG15" i="1"/>
  <c r="AJ15" i="1"/>
  <c r="AK15" i="1"/>
  <c r="AL15" i="1"/>
  <c r="AP15" i="1"/>
  <c r="AS15" i="1"/>
  <c r="AV15" i="1"/>
  <c r="AW15" i="1"/>
  <c r="AX15" i="1"/>
  <c r="F16" i="1"/>
  <c r="O16" i="1" s="1"/>
  <c r="I16" i="1"/>
  <c r="L16" i="1"/>
  <c r="M16" i="1"/>
  <c r="N16" i="1"/>
  <c r="R16" i="1"/>
  <c r="U16" i="1"/>
  <c r="X16" i="1"/>
  <c r="Y16" i="1"/>
  <c r="Z16" i="1"/>
  <c r="AD16" i="1"/>
  <c r="AG16" i="1"/>
  <c r="AJ16" i="1"/>
  <c r="AK16" i="1"/>
  <c r="AL16" i="1"/>
  <c r="AP16" i="1"/>
  <c r="AS16" i="1"/>
  <c r="AV16" i="1"/>
  <c r="AW16" i="1"/>
  <c r="AX16" i="1"/>
  <c r="D17" i="1"/>
  <c r="F17" i="1" s="1"/>
  <c r="E17" i="1"/>
  <c r="G17" i="1"/>
  <c r="H17" i="1"/>
  <c r="J17" i="1"/>
  <c r="L17" i="1" s="1"/>
  <c r="K17" i="1"/>
  <c r="P17" i="1"/>
  <c r="Q17" i="1"/>
  <c r="S17" i="1"/>
  <c r="T17" i="1"/>
  <c r="V17" i="1"/>
  <c r="X17" i="1" s="1"/>
  <c r="W17" i="1"/>
  <c r="AB17" i="1"/>
  <c r="AC17" i="1"/>
  <c r="AE17" i="1"/>
  <c r="AG17" i="1" s="1"/>
  <c r="AF17" i="1"/>
  <c r="AA8" i="1" l="1"/>
  <c r="O13" i="1"/>
  <c r="AA15" i="1"/>
  <c r="AM14" i="1"/>
  <c r="AY11" i="1"/>
  <c r="I17" i="1"/>
  <c r="O14" i="1"/>
  <c r="Y17" i="1"/>
  <c r="O9" i="1"/>
  <c r="AA13" i="1"/>
  <c r="U17" i="1"/>
  <c r="AA16" i="1"/>
  <c r="AY7" i="1"/>
  <c r="AM8" i="1"/>
  <c r="AA9" i="1"/>
  <c r="AA17" i="1" s="1"/>
  <c r="AY10" i="1"/>
  <c r="O10" i="1"/>
  <c r="M17" i="1"/>
  <c r="AM15" i="1"/>
  <c r="AY14" i="1"/>
  <c r="AD17" i="1"/>
  <c r="Z17" i="1"/>
  <c r="AY15" i="1"/>
  <c r="N17" i="1"/>
  <c r="O7" i="1"/>
  <c r="AY8" i="1"/>
  <c r="O8" i="1"/>
  <c r="O17" i="1" s="1"/>
  <c r="AM16" i="1"/>
  <c r="AM13" i="1"/>
  <c r="R17" i="1"/>
  <c r="AY16" i="1"/>
  <c r="AY9" i="1"/>
  <c r="AH17" i="1"/>
  <c r="AI12" i="1"/>
  <c r="AI17" i="1" l="1"/>
  <c r="AJ17" i="1" s="1"/>
  <c r="AJ12" i="1"/>
  <c r="AK12" i="1" l="1"/>
  <c r="AL12" i="1" s="1"/>
  <c r="AL17" i="1" l="1"/>
  <c r="AK17" i="1"/>
  <c r="AM12" i="1"/>
  <c r="AM17" i="1" l="1"/>
  <c r="AN12" i="1"/>
  <c r="AN17" i="1" l="1"/>
  <c r="AO12" i="1"/>
  <c r="AO17" i="1" l="1"/>
  <c r="AP17" i="1"/>
  <c r="AP12" i="1"/>
  <c r="AQ12" i="1" l="1"/>
  <c r="AQ17" i="1" l="1"/>
  <c r="AR12" i="1"/>
  <c r="AS12" i="1" s="1"/>
  <c r="AR17" i="1" l="1"/>
  <c r="AS17" i="1" s="1"/>
  <c r="AT12" i="1"/>
  <c r="AU12" i="1"/>
  <c r="AU17" i="1" l="1"/>
  <c r="AV12" i="1"/>
  <c r="AT17" i="1"/>
  <c r="AV17" i="1" s="1"/>
  <c r="AW12" i="1" l="1"/>
  <c r="AW17" i="1" l="1"/>
  <c r="AX12" i="1"/>
  <c r="AX17" i="1" s="1"/>
  <c r="AY12" i="1" l="1"/>
  <c r="AY17" i="1" s="1"/>
</calcChain>
</file>

<file path=xl/sharedStrings.xml><?xml version="1.0" encoding="utf-8"?>
<sst xmlns="http://schemas.openxmlformats.org/spreadsheetml/2006/main" count="851" uniqueCount="438">
  <si>
    <t>NOMBRE Y APELLIDOS</t>
  </si>
  <si>
    <t>CARGO</t>
  </si>
  <si>
    <t>PROGRAMA</t>
  </si>
  <si>
    <t>Alojam. 
y/o
manutenc.</t>
  </si>
  <si>
    <t>Locomoción</t>
  </si>
  <si>
    <t>Total</t>
  </si>
  <si>
    <t>Lugar y fechas</t>
  </si>
  <si>
    <t>Motivo</t>
  </si>
  <si>
    <t>Coste satisfecho</t>
  </si>
  <si>
    <t>Concepto</t>
  </si>
  <si>
    <t>Adjudicatario</t>
  </si>
  <si>
    <t>Objeto</t>
  </si>
  <si>
    <t>121A</t>
  </si>
  <si>
    <t>141B</t>
  </si>
  <si>
    <t>313C</t>
  </si>
  <si>
    <t>323A</t>
  </si>
  <si>
    <t>126F</t>
  </si>
  <si>
    <t>126C</t>
  </si>
  <si>
    <t>S.G.T.</t>
  </si>
  <si>
    <t>Viceconsejera de Justicia</t>
  </si>
  <si>
    <t>D.G. Administración Local</t>
  </si>
  <si>
    <t>125A</t>
  </si>
  <si>
    <t>D.G. Gob. Pca., Transp., PC y Agenda 2030</t>
  </si>
  <si>
    <t>Consejera</t>
  </si>
  <si>
    <t>D. Ag. Astur. Coop. Desarrollo</t>
  </si>
  <si>
    <t>ENERO</t>
  </si>
  <si>
    <t>FEBRERO</t>
  </si>
  <si>
    <t>MARZO</t>
  </si>
  <si>
    <t>TOTAL 1º TRIMESTRE 2020</t>
  </si>
  <si>
    <t>Rita María Camblor Rodríguez</t>
  </si>
  <si>
    <t>María del Mar Martínez Salmerón</t>
  </si>
  <si>
    <t>Encarnación Vicente Suárez</t>
  </si>
  <si>
    <t>Javier Fernández Rodríguez</t>
  </si>
  <si>
    <t>Manuel Calvo Temprano</t>
  </si>
  <si>
    <t>José Antonio Garmón Fidalgo</t>
  </si>
  <si>
    <t>Beatriz Coto Rodríguez</t>
  </si>
  <si>
    <t>Marcos Torre Arbesú</t>
  </si>
  <si>
    <t>ABRIL</t>
  </si>
  <si>
    <t>MAYO</t>
  </si>
  <si>
    <t>JUNIO</t>
  </si>
  <si>
    <t>TOTAL 2º TRIMESTRE 2020</t>
  </si>
  <si>
    <t>JULIO</t>
  </si>
  <si>
    <t>AGOSTO</t>
  </si>
  <si>
    <t>SEPTIEMBRE</t>
  </si>
  <si>
    <t>TOTAL 3º TRIMESTRE</t>
  </si>
  <si>
    <t>OCTUBRE</t>
  </si>
  <si>
    <t>NOVIEMBRE</t>
  </si>
  <si>
    <t>DICIEMBRE</t>
  </si>
  <si>
    <t>TOTAL 4º TRIMESTRE</t>
  </si>
  <si>
    <t>D.G Juventud, diversidad sexual y dchos LGTBI</t>
  </si>
  <si>
    <t>Margarita Isabel Vega González</t>
  </si>
  <si>
    <t>Jefe/a de Gabinete Consejera</t>
  </si>
  <si>
    <t>INDEMNIZACIONES POR RAZÓN DE SERVICIO ABONADAS A ALTOS CARGOS EN LOS MESES DE ENERO A DICIEMBRE DE 2023</t>
  </si>
  <si>
    <t>Jorge Olmo Ron Prada</t>
  </si>
  <si>
    <t>D.G Emigración y Memoria Democrática</t>
  </si>
  <si>
    <t>313B</t>
  </si>
  <si>
    <t>D.G. Seguridad y Estrategia Digital</t>
  </si>
  <si>
    <t>CONSEJERÍA DE PRESIDENCIA, RETO DEMOGRÁFICO, IGUALDAD Y TURISMO</t>
  </si>
  <si>
    <t>Alto Cargo: VICECONSEJERA DE TURISMO</t>
  </si>
  <si>
    <t>Alto Cargo: DIRECTORA GENERAL DE VICEPRESIDENCIA</t>
  </si>
  <si>
    <t>Alto Cargo: DIRECTOR GENERAL DE EMPLEO PÚBLICO</t>
  </si>
  <si>
    <t>Alto Cargo: DIRECTOR GENERAL DE ESTRATEGIA DIGITAL E INTELIGENCIA ARTIFICIAL</t>
  </si>
  <si>
    <t>Alto Cargo: DIRECTORA GENERAL DE EMIGRACIÓN Y POLÍTICAS DE RETORNO</t>
  </si>
  <si>
    <t>Alto Cargo: DIRECTOR GENERAL DE RETO DEMOGRÁFICO</t>
  </si>
  <si>
    <t>Alto Cargo: VICEPRESIDENTA Y CONSEJERA DE PRESIDENCIA,RETO DEMOGRÁFICO, IGUALDAD Y TURISMO</t>
  </si>
  <si>
    <t>Alto Cargo: JEFE DE GABINETE DE LA CONSEJERÍA DE PRESIDENCIA,RETO DEMOGRÁFICO, IGUALDAD Y TURISMO</t>
  </si>
  <si>
    <t>Alto Cargo: DIRECTORA GENERAL DE IGUALDAD</t>
  </si>
  <si>
    <t>TOTAL 2º TRIMESTRE</t>
  </si>
  <si>
    <t>TOTAL 1º TRIMESTRE</t>
  </si>
  <si>
    <t>121B</t>
  </si>
  <si>
    <t>121D</t>
  </si>
  <si>
    <t>126D</t>
  </si>
  <si>
    <t>751A</t>
  </si>
  <si>
    <t>121C</t>
  </si>
  <si>
    <t xml:space="preserve">LUISA FERNANDA DEL VALLE CALDEVILLA </t>
  </si>
  <si>
    <t xml:space="preserve">BEGOÑA ENEDINA HUERGO IGLESIAS </t>
  </si>
  <si>
    <t>CONSEJERA DE PRESIDENCIA, RETO DEMOGRÁFICO, IGUALDAD Y TURISMO</t>
  </si>
  <si>
    <t>SECRETARIA GENERAL TÉCNICA</t>
  </si>
  <si>
    <t xml:space="preserve">VICECONSEJERA DE TURISMO </t>
  </si>
  <si>
    <t>GIMENA LLAMEDO SUÁREZ</t>
  </si>
  <si>
    <t>ANDREA SUÁREZ RODRÍGUEZ</t>
  </si>
  <si>
    <t xml:space="preserve">LARA MARIA MARTÍNEZ FERNÁNDEZ </t>
  </si>
  <si>
    <t>MIGUEL ÁNGEL RODRÍGUEZ FERNÁNDEZ</t>
  </si>
  <si>
    <t>JAVIER FERNÁNDEZ RODRÍGUEZ</t>
  </si>
  <si>
    <t xml:space="preserve">MARIA JESÚS ÁLVAREZ GONZÁLEZ </t>
  </si>
  <si>
    <t>OLAYA GÓMEZ ROMANO</t>
  </si>
  <si>
    <t>MARCOS NIÑO GAYOSO</t>
  </si>
  <si>
    <t>IVAN GONZÁLEZ ESPINA</t>
  </si>
  <si>
    <t>JEFE DE GABINETE</t>
  </si>
  <si>
    <t xml:space="preserve">DIRECTORA GENERAL DE VICIPRESIDENCIA </t>
  </si>
  <si>
    <t>DIRECTOR GENERAL DE EMPLEO PÚBLICO</t>
  </si>
  <si>
    <t>DIRECTOR GENERAL DE ESTRATEGIA DIGITAL E INTELIGENCIA ARTIFICIAL</t>
  </si>
  <si>
    <t>DIRECTORA GENERAL DE IGUALDAD</t>
  </si>
  <si>
    <t>DIRECTORA GENERAL DE EMIGRACIÓN Y POLITICAS DE RETORNO</t>
  </si>
  <si>
    <t>DIRECTOR GENERAL DE RETO DEMOGRÁFICO</t>
  </si>
  <si>
    <t>DIRECTORA DEL INSTITUTO ASTURIANO DE ADMINISTRACIÓN PÚBLICA "ADOLFO POSADA"</t>
  </si>
  <si>
    <t>INDEMNIZACIONES POR RAZÓN DE SERVICIO ABONADAS A LOS ALTOS CARGOS EN  EL AÑO 2024</t>
  </si>
  <si>
    <t>Alto Cargo: DIRECTORA DEL INSTITUTO ASTURIANO DE ADMINISTRACIÓ PÚBLICA "Adolfo Posada"</t>
  </si>
  <si>
    <t>323D</t>
  </si>
  <si>
    <t>121J</t>
  </si>
  <si>
    <t>MOBILE WORLD CONGRESS</t>
  </si>
  <si>
    <t>INFOSALUD. Moderador en el debato"La transformacion digital en atención sanitaria: retos (medicina personalizada)"</t>
  </si>
  <si>
    <t>II Plenario del Foro de Transformación Digital de Justicia</t>
  </si>
  <si>
    <t>Alojamiento y Locomoción</t>
  </si>
  <si>
    <t>Acto Presentación de libro "El tren de la Libertad. Las mujeres decidimos"</t>
  </si>
  <si>
    <t>Tren ida y vuelta 
+ hotel</t>
  </si>
  <si>
    <t>Sanander Corporate Travel</t>
  </si>
  <si>
    <t>Convocatoria Consejo Participación de la Mujer</t>
  </si>
  <si>
    <t>Avión ida y vuelta</t>
  </si>
  <si>
    <t>Sanander,SL</t>
  </si>
  <si>
    <t>12 Foro Exceltur/ Fitur/ Madrid Fusión</t>
  </si>
  <si>
    <t xml:space="preserve">Vuelo, tren y hotel </t>
  </si>
  <si>
    <t>Sanader SL</t>
  </si>
  <si>
    <t>Feria Internacional de Turismo de Berlín 2024</t>
  </si>
  <si>
    <t>Vuelos y hotel</t>
  </si>
  <si>
    <t>Alto Cargo: VICECONSEJERA DE TURISMO: Lara Martínez Fernández</t>
  </si>
  <si>
    <t>Alto Cargo: VICEPRESIDENTA Y CONSEJERA DE PRESIDENCIA, RETO DEMOGRÁFICO, IGUALDAD Y TURISMO: Gimena Llamedo González</t>
  </si>
  <si>
    <t>Alto Cargo:DIRECTORA GENERAL DE VICEPRESIDENCIA: Luisa Fernanda del Valle Caldevilla</t>
  </si>
  <si>
    <t>Alto Cargo: DIRECTOR GENERAL DE EMPLEO PÚBLICO: Miguel Ángel Rodríguez Fernández</t>
  </si>
  <si>
    <t>Alto Cargo:DIRECTORA GENERAL DE IGUALDAD: Maria Jesús Álvarez Gonzalez</t>
  </si>
  <si>
    <t>Alto Cargo: DIRECTOR GENERAL DE ESTRATEGIA DIGITAL E INTELIGENCIA ARTIFICIAL:Javier Fernández Rodríguez</t>
  </si>
  <si>
    <t>Alto Cargo: DIRECTORA DEL INSTITUTO ASTURIANO DE ADMINISTRACION PÚBLICA "Adolfo Posada":Begoña Enedina Huergo Iglesias</t>
  </si>
  <si>
    <t>Alto Cargo: JEFE DE GABINETE DE LA CONSEJERÍA DE PRESIDENCIA,RETO DEMOGRÁFICO, IGUALDAD Y TURISMO: Iván González Espina</t>
  </si>
  <si>
    <t>Alto Cargo: DIRECTORA GENERAL DE EMIGRACIÓN Y POLÍTICAS DE RETORNO: Olaya Gómez Romano</t>
  </si>
  <si>
    <t>Alto Cargo: DIRECTOR GENERAL DE RETO DEMOGRÁFICO: Marcos Niño Gayoso</t>
  </si>
  <si>
    <t>Alojamiento y tren</t>
  </si>
  <si>
    <t>SANANDER, S.L.</t>
  </si>
  <si>
    <t>Coche oficial</t>
  </si>
  <si>
    <t>Feria Internacional de Turismo (FITUR)</t>
  </si>
  <si>
    <t>423,00€ + 64,22€
Total = 487,22€</t>
  </si>
  <si>
    <t>Actos relacionados con la XXII Edición de Madrid Fusión</t>
  </si>
  <si>
    <r>
      <t xml:space="preserve">512,05 € + 64,22 € 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Total:576,27€</t>
    </r>
  </si>
  <si>
    <t>132,37 + 118,21 € 
Total: 250,58 €</t>
  </si>
  <si>
    <t>Comisión Economica y Junta Directiva de IBERMUTUA</t>
  </si>
  <si>
    <t>167, 95 €</t>
  </si>
  <si>
    <t>TREN</t>
  </si>
  <si>
    <t>Comisión Coordinación de Empleo Público (CCEP)</t>
  </si>
  <si>
    <t>VEHÍCULO PROPIO</t>
  </si>
  <si>
    <t>121 A</t>
  </si>
  <si>
    <t>JEFA DE GABINETE</t>
  </si>
  <si>
    <t>*SUSANA MARIA MADERA ALVAREZ</t>
  </si>
  <si>
    <t>Madrid, 16/04/2024</t>
  </si>
  <si>
    <t>Vehículo oficial, alojamiento</t>
  </si>
  <si>
    <t>Avión, alojamiento, transfer, vehículo oficial</t>
  </si>
  <si>
    <t>Madrid, 28/05/2024</t>
  </si>
  <si>
    <t>Madrid, 14/06/2024</t>
  </si>
  <si>
    <r>
      <t xml:space="preserve">413,18 €                                             458,50 €                                         147,25 €                                             </t>
    </r>
    <r>
      <rPr>
        <b/>
        <sz val="11"/>
        <rFont val="Calibri"/>
        <family val="2"/>
      </rPr>
      <t>Total: 1018,93 €</t>
    </r>
  </si>
  <si>
    <t>Bruselas,
(6/05/2024 a 8/05/2024)</t>
  </si>
  <si>
    <t>Madrid, 
(23/1/2024 a 26/01/2024)</t>
  </si>
  <si>
    <t>Madrid, 29/01/2024</t>
  </si>
  <si>
    <t>Pleno Extraordinario del Observatorio Estatal de Violencia Sobre la Mujer</t>
  </si>
  <si>
    <t>Madrid, 
(23/01/2024 a 31 /01/2024</t>
  </si>
  <si>
    <t>Berlín, 
(4/03/2024 a 6/03/2024)</t>
  </si>
  <si>
    <t>Barcelona, 
(25/02/2024 a 27/02/2024)</t>
  </si>
  <si>
    <t>Madrid, 
(20/03/2024 a 21/03/2024)</t>
  </si>
  <si>
    <t>Madrid,
(1/02/2024 a 2/02/2024)</t>
  </si>
  <si>
    <t>Madrid, 
(23/01/2024 a 26/01/2024)</t>
  </si>
  <si>
    <t>SANANDER S.L</t>
  </si>
  <si>
    <t>Tercer Consejo EPSCO de la UE.Reunión con la Presidenta del Centro Asturiano de Bruselas. Acto Promocianal de Principado de Asturias "Camino al Paraíso"</t>
  </si>
  <si>
    <t>Entrega de la Manzana de Oro del Centro Asturiano de Madrid al Oftalmólogo Luis Fernández, Vega</t>
  </si>
  <si>
    <t>Encuentro "El Turismo para el Desarrollo Económico y Social", en el Marco del Proyecto "La Industria de la Felicidad"</t>
  </si>
  <si>
    <t>Viaje 1</t>
  </si>
  <si>
    <t>Viaje 2</t>
  </si>
  <si>
    <t>Viaje 3</t>
  </si>
  <si>
    <t>Viaje 4</t>
  </si>
  <si>
    <t>Viaje 5</t>
  </si>
  <si>
    <t>Viaje 6</t>
  </si>
  <si>
    <t>Viaje1</t>
  </si>
  <si>
    <t>Viaje2</t>
  </si>
  <si>
    <t>Viaje3</t>
  </si>
  <si>
    <t>Viaje4</t>
  </si>
  <si>
    <t>Viaje5</t>
  </si>
  <si>
    <t>Ponteceso (A Coruña), 17/05/2024</t>
  </si>
  <si>
    <t>Asistencia a la entrega de los premios "Box e Xenerosos 2024"</t>
  </si>
  <si>
    <t>Kilometraje del Desplazamiento</t>
  </si>
  <si>
    <t>Asistencia a la Comisión Sectorial de Reto Demográfico</t>
  </si>
  <si>
    <t>Kilometraje del Desplazamiento + Peajes</t>
  </si>
  <si>
    <t>Asistencia a las Jornadas de la Red de Centros de Innovación Territorial</t>
  </si>
  <si>
    <t>Alojamiento y Kilometraje</t>
  </si>
  <si>
    <t>Cangas del Narcea, 12/03/2024</t>
  </si>
  <si>
    <t>Participación en la Presentación del Proyecto "Volver al Pueblo"</t>
  </si>
  <si>
    <t>Fonsagrada (Lugo), 27/01/2024</t>
  </si>
  <si>
    <t>Asistencia a la mesa Redonda: Os servizos públicos como panca para fixar poboación</t>
  </si>
  <si>
    <t>Ponferrada (León), 
21/03/2024  a 22/03/2024</t>
  </si>
  <si>
    <t>Sanander , SL</t>
  </si>
  <si>
    <t>Comisión Sectorial (dia 3)
y Encuentro de los Organismos de Igualdad de las CCAA (dia 4).</t>
  </si>
  <si>
    <t>162,00 (1 noche Hotel)+
242,73 (ida y vuelta avión)+
101,55€ (adelanto en billete ida que se sustituyó). TOTAL: 506,28 €</t>
  </si>
  <si>
    <t>Avión ida y vuelta  (cambio en la ida)
+ hotel 1 noche</t>
  </si>
  <si>
    <t>Reunión de trabajo con Secretaria de Estado del Ministerio de Igualdad.</t>
  </si>
  <si>
    <t>Avión ida y vuelta.</t>
  </si>
  <si>
    <t>Viaje a Madrid (ida y vuelta). 
(3/04/2024 a 04/04/2024</t>
  </si>
  <si>
    <t>Viaje a Madrid (ida y vuelta). 
3/06/ 2024</t>
  </si>
  <si>
    <t>Sanander S.L</t>
  </si>
  <si>
    <t>Alto Cargo: JEFA DE GABINETE DE LA CONSEJERÍA DE PRESIDENCIA,RETO DEMOGRÁFICO, IGUALDAD Y TURISMO: Susana María Madera Álvarez</t>
  </si>
  <si>
    <t>Madrid, 13/03/2024</t>
  </si>
  <si>
    <t>Madrid, 11/01/ 2024</t>
  </si>
  <si>
    <t>Madrid, 24/01/2024</t>
  </si>
  <si>
    <t>Madrid, 08/02/2024</t>
  </si>
  <si>
    <t>Madrid, 08/03/2024</t>
  </si>
  <si>
    <t xml:space="preserve">Madrid, 5/2/2024
</t>
  </si>
  <si>
    <t>Asistir al acto "Oviedo-México: Escala en Madrid"organizado por Real Oviedo, Embajada de México y Fundación casa México en España</t>
  </si>
  <si>
    <t xml:space="preserve">151,78€ 159,63€ 129,40€ </t>
  </si>
  <si>
    <t>BILLETES ALOJAMIENTO TRASLADO</t>
  </si>
  <si>
    <r>
      <t>Asisitir al acto del 111 aniversario del C.A. de Buenos Aires  y la reunión con el</t>
    </r>
    <r>
      <rPr>
        <sz val="10"/>
        <color rgb="FFFF0000"/>
        <rFont val="Open Sans"/>
        <family val="2"/>
      </rPr>
      <t xml:space="preserve"> </t>
    </r>
    <r>
      <rPr>
        <sz val="10"/>
        <rFont val="Open Sans"/>
        <family val="2"/>
      </rPr>
      <t>C.A.</t>
    </r>
    <r>
      <rPr>
        <sz val="10"/>
        <color theme="1"/>
        <rFont val="Open Sans"/>
        <family val="2"/>
      </rPr>
      <t xml:space="preserve"> de Mar de Plata</t>
    </r>
  </si>
  <si>
    <t xml:space="preserve">2220,33€ 617,00€ 70,90€   695,64€ </t>
  </si>
  <si>
    <t xml:space="preserve">BILLETES ALOJAMIENTO SEGURO       TRASLADOS </t>
  </si>
  <si>
    <t>Asistir al acto “Camino al paraíso” celebrado por el Gobierno del Principado de Asturias</t>
  </si>
  <si>
    <t xml:space="preserve">413,18€ 458,50€  </t>
  </si>
  <si>
    <t xml:space="preserve">BILLETES ALOJAMIENTO </t>
  </si>
  <si>
    <t>Asistencir a la presentación del equipo nacional de piragüismo para JJOO y Paraolímpicos de París 2024 organizado por Real Federación Española de Piragüismo, la reunión con el C. A. de Sevilla y entrega de la Manzana de Oro a D. Luis Fernández-Vega Sanz celebrado por el C. A. de Madrid</t>
  </si>
  <si>
    <t xml:space="preserve">240,86€ 494,92€  </t>
  </si>
  <si>
    <t xml:space="preserve"> MADRID, 04/04/2024 - 05/04/2024</t>
  </si>
  <si>
    <t xml:space="preserve">AGENTINA, 10/04/2024 - 18/04/2024 </t>
  </si>
  <si>
    <t xml:space="preserve">BRUSELAS,06/05/2024 - 08/05/2024 </t>
  </si>
  <si>
    <t xml:space="preserve">SEVILLA - MADRID,27/05/2024 - 29/05/2024 </t>
  </si>
  <si>
    <t xml:space="preserve">SANANDER VIAJES </t>
  </si>
  <si>
    <t>Agenda 1</t>
  </si>
  <si>
    <t>31/01/2023 - 01/02/2023
BARCELONA</t>
  </si>
  <si>
    <t>Reunión preparatoria III Conferencia Sectorial de Memoria Democrática</t>
  </si>
  <si>
    <t>252,30€
172,70€</t>
  </si>
  <si>
    <t>VUELO 
ALOJAMIENTO</t>
  </si>
  <si>
    <t>AVORIS RETAIL DIVISION S.L. (ACUERDO MARCO)</t>
  </si>
  <si>
    <t>Agenda 2</t>
  </si>
  <si>
    <t>15/02/2023
MADRID</t>
  </si>
  <si>
    <t>Visita a los Centros Asturianos de Madrid y Guadarrama</t>
  </si>
  <si>
    <t>Agenda 3</t>
  </si>
  <si>
    <t>28/02/2023 - 10/03/2023
CARACAS, MIAMI, LA HABANA, MÉXICO</t>
  </si>
  <si>
    <t>Visita a los Centro Asturianos América</t>
  </si>
  <si>
    <t>2.630,47€
1.417,64€
161,92€
89,54€</t>
  </si>
  <si>
    <t>VUELO
ALOJAMIENTOS
TRASLADOS
SEGURO</t>
  </si>
  <si>
    <t>Agenda 4</t>
  </si>
  <si>
    <t>25/03/2023
MADRID</t>
  </si>
  <si>
    <t>Asistencia al acto de entrega de Manzana de Oro del Centro Asturiano de Madrid</t>
  </si>
  <si>
    <t>ALOJAMIENTO</t>
  </si>
  <si>
    <t>Agenda 5</t>
  </si>
  <si>
    <t>Agenda 6</t>
  </si>
  <si>
    <t>Agenda 7</t>
  </si>
  <si>
    <t>Agenda 8</t>
  </si>
  <si>
    <t>CÁCERES, 24-26/04/2024</t>
  </si>
  <si>
    <t>III FORO DE RESPONSABLES AUTONÓMICOS DE DIGITALIZACIÓN</t>
  </si>
  <si>
    <t xml:space="preserve">ALOJAMIENTO </t>
  </si>
  <si>
    <t>SANANDER</t>
  </si>
  <si>
    <t>MADRID, 30/04/2024</t>
  </si>
  <si>
    <t>PRESENTACIÓN GEMELO DIGITAL</t>
  </si>
  <si>
    <t>LOCOMOCIÓN</t>
  </si>
  <si>
    <t>MADRID, 09/05/2024</t>
  </si>
  <si>
    <t>INSTITUTO IMPULSE "IDENTIDAD DIGITAL: NUEVO PARADIGMA DE RELACIÓN CON LA CIUDADANÍA</t>
  </si>
  <si>
    <t>MADRID, 21-23/05/2024</t>
  </si>
  <si>
    <t>CONGRESO MUNDIAL G4I</t>
  </si>
  <si>
    <t>ALOJAMIENTO Y LOCOMOCIÓN</t>
  </si>
  <si>
    <t>A CORUÑA, 05/06/2024</t>
  </si>
  <si>
    <t xml:space="preserve">"SIN FILTRO" HACIA EL FUTURO Y MÁS ALLÁ </t>
  </si>
  <si>
    <t>MADRID, 12/06/2024</t>
  </si>
  <si>
    <t>CELONIS DAY</t>
  </si>
  <si>
    <t>BILBAO, 19/06/2023</t>
  </si>
  <si>
    <t>DATA MANAGEMENT-SUMMIST SPAIN 2024</t>
  </si>
  <si>
    <t>MADRID, 25-26/06/2024</t>
  </si>
  <si>
    <t>XIV CONGRESO NACIONAL DE INNOVACIÓN Y SERVICIOS PÚBLICOS (CNIS)</t>
  </si>
  <si>
    <t>Agenda 9</t>
  </si>
  <si>
    <t>Agenda 10</t>
  </si>
  <si>
    <t>Agenda 11</t>
  </si>
  <si>
    <t>Madrid, 17 de abril</t>
  </si>
  <si>
    <t>Premios de los lectores de viajes national Geographic</t>
  </si>
  <si>
    <t>145,15 euros</t>
  </si>
  <si>
    <t>Tren</t>
  </si>
  <si>
    <t>Santiago de Compostela, del 24 al 25 de abril</t>
  </si>
  <si>
    <t>Comisión de seguimiento de la España Verde</t>
  </si>
  <si>
    <t>120 euros</t>
  </si>
  <si>
    <t>Hotel</t>
  </si>
  <si>
    <t>Belmonte (Cuenca) del 7 al 9 de mayo</t>
  </si>
  <si>
    <t>X Edición Coetur</t>
  </si>
  <si>
    <t>0 euros</t>
  </si>
  <si>
    <t>Hotel a cargo del organizador del evento</t>
  </si>
  <si>
    <t>Jerez de la Frontera (Cádiz), del 12 al 14 de junio</t>
  </si>
  <si>
    <t>VII Congreso Ictes</t>
  </si>
  <si>
    <t>Avión y hotel a cargo del organizador del evento</t>
  </si>
  <si>
    <t>113, 71 €</t>
  </si>
  <si>
    <t>TREN LEÓN -MADRID -LEÓN Y VEHÍCULO PROPIO</t>
  </si>
  <si>
    <t>Congreso sobre retos de la Administración Pública</t>
  </si>
  <si>
    <t>Madrid, 11 /4/2024</t>
  </si>
  <si>
    <t>Madrid, 7 /5/ 2024</t>
  </si>
  <si>
    <t>Madrid, 9/5/ 2024</t>
  </si>
  <si>
    <t>Madrid, 6/6/ 2024</t>
  </si>
  <si>
    <t>HOTEL (TRASLADO VEHÍCULO OTRO ASISTENTE)</t>
  </si>
  <si>
    <t>Mérida, 27 y 28/6/2024</t>
  </si>
  <si>
    <t>PRIMER, SEGUNDO Y TERCER TRIMESTRE</t>
  </si>
  <si>
    <t>Arnuero (Cantabria), 19 y 20/09/2024</t>
  </si>
  <si>
    <t>Asistencia al Seminario político sobre desafíos y oportunidades para consolidar el turismo sostenible.</t>
  </si>
  <si>
    <t>Alojamiento, Manutención y kilometraje</t>
  </si>
  <si>
    <t>Madrid, 3 y 4/07/2024</t>
  </si>
  <si>
    <t>Paris 7 a 10/08/2024</t>
  </si>
  <si>
    <t>Avión y traslados internos</t>
  </si>
  <si>
    <t xml:space="preserve">Gala de entrega de los Premios ELLE GOURMET 2024 y reunión con la Presidenta de Paradores de Turismo de España </t>
  </si>
  <si>
    <t xml:space="preserve">Juegos Olímpicos de PARIS 2024 Y reuniones con la Consejera de Turismo de la embajada de España en Francia y con el Presidente  del Consejo Superior de Deportes </t>
  </si>
  <si>
    <t>Alojamiento</t>
  </si>
  <si>
    <t>Entrega de La Manzana de Oro del Centro Asturiano de Madrid al oftalmógoco Luis Fernández Vega</t>
  </si>
  <si>
    <t>15/09/2024             VALLADOLID</t>
  </si>
  <si>
    <t>Asisitir a los actos del Día de Asturias en Valladolid organizado por el C.A. de Valladolid</t>
  </si>
  <si>
    <t xml:space="preserve">BILLETES  </t>
  </si>
  <si>
    <t>SANANDER VIAJES (ACUERDO MARCO)</t>
  </si>
  <si>
    <t>20/09/2024 - 21/09/2024 SEVILLA</t>
  </si>
  <si>
    <t>Asistir a los actos del Día de Asturias en Sevilla organizado por el C.A. de Sevilla</t>
  </si>
  <si>
    <t xml:space="preserve">298,82€ 186,79€  </t>
  </si>
  <si>
    <t xml:space="preserve">VUELOS ALOJAMIENTO </t>
  </si>
  <si>
    <t>Madrid, 11 de julio de 2024</t>
  </si>
  <si>
    <t>Comisión Economica, Junta Directiva y Junta General de IBERMUTUA</t>
  </si>
  <si>
    <t>Madrid, 12 de septiembre de 2024</t>
  </si>
  <si>
    <t>Astorga, 12 de julio</t>
  </si>
  <si>
    <t>Mesa redonda: Motor clave del Crecimiento Económico</t>
  </si>
  <si>
    <t>Varsovia/República Checa, del 20 al 23 de agosto</t>
  </si>
  <si>
    <t>Reuniones en Varsovia/ Presentación del Destino Asturias como sede del Campeonato Mundial de Bateo de Oro 2025 en Katowice</t>
  </si>
  <si>
    <t>Aviones Asturias- Varsovia- Katowice-Asturias, hoteles Varsovia y Katowice y Transfes Katowice - Zlate Hory</t>
  </si>
  <si>
    <t>Combados, del 12 al 13 de septiembre</t>
  </si>
  <si>
    <t>Comité de Seguimiento de la España Verde</t>
  </si>
  <si>
    <t>Madrid, del 17 al 18 de septiembre</t>
  </si>
  <si>
    <t>Gala Premios Evento Plus</t>
  </si>
  <si>
    <t>Madrid, 20 de septiembre</t>
  </si>
  <si>
    <t>Congreso Smart City. Red Española de Ciudades Inteligentes</t>
  </si>
  <si>
    <t>MADRID, 20/09/2024</t>
  </si>
  <si>
    <t>CONGRESO RED ESPAÑOLA DE CIUDADES INTELIGENTES (RECI)</t>
  </si>
  <si>
    <t>MADRID, 16/10/2024</t>
  </si>
  <si>
    <t>MESA REDONDA "TERRITORIO INTELIGENTES" CONFERENCIA ESRI</t>
  </si>
  <si>
    <t>MADRID, 24/10/2024</t>
  </si>
  <si>
    <t>FORO DE ADMINISTRACIÓN PÚBLICA "EL RETO EL CRM CIUDADANO"</t>
  </si>
  <si>
    <t>MADRID, 28-29/10/2024</t>
  </si>
  <si>
    <t>FORO DIGITALIZACIÓN CCAA</t>
  </si>
  <si>
    <t>Agenda 12</t>
  </si>
  <si>
    <t>Agenda 13</t>
  </si>
  <si>
    <t>Agenda 14</t>
  </si>
  <si>
    <t>Agenda 15</t>
  </si>
  <si>
    <t>IX Congreso Observatorio.
Mesa "Factores de riesgo y tratamiento del agresor"</t>
  </si>
  <si>
    <t xml:space="preserve">Avión ida y vuelta  </t>
  </si>
  <si>
    <t>Sanander Viajes</t>
  </si>
  <si>
    <r>
      <t xml:space="preserve">
</t>
    </r>
    <r>
      <rPr>
        <sz val="11"/>
        <color theme="1"/>
        <rFont val="Calibri"/>
        <family val="2"/>
        <scheme val="minor"/>
      </rPr>
      <t>495,25 €</t>
    </r>
  </si>
  <si>
    <t>Viaje a Madrid, en la sede del Senado (ida y vuelta en el mismo día). 
8/11/ 2024</t>
  </si>
  <si>
    <t>08/10/2024, San Sebastián</t>
  </si>
  <si>
    <r>
      <t xml:space="preserve">CONGRESO </t>
    </r>
    <r>
      <rPr>
        <i/>
        <sz val="10"/>
        <rFont val="Calibri"/>
        <family val="2"/>
      </rPr>
      <t xml:space="preserve">SEBASTIÁN GASTRONÓMICA 2024                                                                            </t>
    </r>
  </si>
  <si>
    <t>vehículo oficial, alojamiento</t>
  </si>
  <si>
    <t>09/10/2024, Madrid</t>
  </si>
  <si>
    <t>ASISTENCIA AL ACTO DE PRESENTACIÓN DEL DESARME DE OVIEDO 2024 Y PLENO DEL CONSEJO ESPAÑOL DE TURISMO</t>
  </si>
  <si>
    <t>vehículo oficial</t>
  </si>
  <si>
    <t>28/10/2024, Madrid</t>
  </si>
  <si>
    <t>COMITÉ PREPARATORIO DE LA CONFERENCIA DE PRESIDENTES</t>
  </si>
  <si>
    <t>Avión y tren</t>
  </si>
  <si>
    <t>Madrid, 28/10/2024</t>
  </si>
  <si>
    <t xml:space="preserve">Avión y tren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</si>
  <si>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02/10/2024 - 03/10/2024 MADRID</t>
  </si>
  <si>
    <t>Asistencia a las comisiones delegadas del Consejo General de la ciudadanía española en el exterior</t>
  </si>
  <si>
    <t xml:space="preserve">125,90€ 310,82€  </t>
  </si>
  <si>
    <t xml:space="preserve">BILLETES                 HOTEL </t>
  </si>
  <si>
    <t>12/10/2024 - 13/10/2024           ALICANTE</t>
  </si>
  <si>
    <t xml:space="preserve">Asistencia al curso de extensión de la Escuela de Asturianía  </t>
  </si>
  <si>
    <t>320,43€   194,40€</t>
  </si>
  <si>
    <t xml:space="preserve">VUELOS                 HOTEL  </t>
  </si>
  <si>
    <t>14/10/2024 - 16/10/2024 BRUSELAS</t>
  </si>
  <si>
    <t>Asistencia al acto de recepción del embajador de España en Bélgica con motivo de la fiesta nacional</t>
  </si>
  <si>
    <t xml:space="preserve">326,01€ 507,01€  </t>
  </si>
  <si>
    <t xml:space="preserve">VUELOS                  HOTEL </t>
  </si>
  <si>
    <t>19/10/2024 - 20/10/2024 CORUÑA</t>
  </si>
  <si>
    <t>Asistencia a los actos del día del Desarme organizados por el centro asturiano de A Coruña</t>
  </si>
  <si>
    <t>HOTEL</t>
  </si>
  <si>
    <t>22/10/2024 - 23/10/2024 MADRID</t>
  </si>
  <si>
    <t>Asistencia al acto "Asturias, retos y desfíos de futuro"</t>
  </si>
  <si>
    <t>51,96€      260,28€</t>
  </si>
  <si>
    <t>10/11/2024 - 19/11/2024  URUGUAY - ARGENTINA</t>
  </si>
  <si>
    <t>Viaje institucional y reuniones con los centros asturianos de Uruguay y Buenos Aires</t>
  </si>
  <si>
    <t xml:space="preserve">1685,73€      383,80€       121,72€       270,24€       978,93€     314,77€   </t>
  </si>
  <si>
    <t>VUELO LARGO      VUELO URU-ARG         SEGURO                 HOTEL URUGUAY      HOTEL ARGENTINA      TRASLADOS</t>
  </si>
  <si>
    <t>23/11/2024 - 25/11/2024 GINEBRA - LAUSANNE</t>
  </si>
  <si>
    <t>Asistencia a la comida del socio del centro asturiano de Lausanne</t>
  </si>
  <si>
    <t xml:space="preserve">487,23€      205,40€     182,63€     34,41€     </t>
  </si>
  <si>
    <t>VUELOS                 HOTEL GINEBRA   HOTEL LAUSANNE    BILLETE TREN</t>
  </si>
  <si>
    <t>Agenda 16</t>
  </si>
  <si>
    <t>Agenda 17</t>
  </si>
  <si>
    <t>Agenda 18</t>
  </si>
  <si>
    <t>Agenda 19</t>
  </si>
  <si>
    <t>Agenda 20</t>
  </si>
  <si>
    <t>Agenda 21</t>
  </si>
  <si>
    <t>Agenda 22</t>
  </si>
  <si>
    <t>Agenda 23</t>
  </si>
  <si>
    <t>Agenda 24</t>
  </si>
  <si>
    <t>Agenda 25</t>
  </si>
  <si>
    <t>Agenda 26</t>
  </si>
  <si>
    <t>Agenda 27</t>
  </si>
  <si>
    <t>Tenerife, del 1 al 3 de octubre</t>
  </si>
  <si>
    <t>IV Convencion Turespaña</t>
  </si>
  <si>
    <t>Avión ida y vuelta y hotel</t>
  </si>
  <si>
    <t>Turón - Mieres, 17 de octubre</t>
  </si>
  <si>
    <t>Experiencia gastronómica inmersiva Bocamina</t>
  </si>
  <si>
    <t>Vehículo con conductor</t>
  </si>
  <si>
    <t>Madrid , del 28 al 29 de octubre</t>
  </si>
  <si>
    <t>Premios CN Traveler Hotel &amp; Mantel otorgadaos por Conde Nast Traveler.</t>
  </si>
  <si>
    <t>Latores - Oviedo, 29 de octubre</t>
  </si>
  <si>
    <t>Homenaje sagas hosteleras asturianas</t>
  </si>
  <si>
    <t>Londres, del 4 al 7 de noviembre (viaje no realizado)</t>
  </si>
  <si>
    <t>Feria WTM 2024</t>
  </si>
  <si>
    <t>Navelgas, 9 de noviembre</t>
  </si>
  <si>
    <t xml:space="preserve">XXVIII edición del Festival del Esfoyón y Amagosto </t>
  </si>
  <si>
    <t>Barcelona, del 13 al 14 de noviembre (viaje no realizado)</t>
  </si>
  <si>
    <t>25º Aniversario National Geographic</t>
  </si>
  <si>
    <t>Oporto, del 14 al 15 de noviembre</t>
  </si>
  <si>
    <t>Presentación del acto institucional de la España Verde</t>
  </si>
  <si>
    <t>Gijón - Aeropuerto- Gijón, 14 de noviembre</t>
  </si>
  <si>
    <t>Oviedo, 21 de noviembre</t>
  </si>
  <si>
    <t>Presentación del homenaje a los diez cocineros más influyentes de la gastronomía en España, promovido por la Asociación de Restaurantes de Fomento de la Cocina Asturiana.</t>
  </si>
  <si>
    <t>Bilbao, del 21 al 22 de noviembre</t>
  </si>
  <si>
    <t>Celebración del 20º aniversario de Aldeas - Asturias Calidad Rural</t>
  </si>
  <si>
    <t>Madrid, del 27 al 28 de noviembre</t>
  </si>
  <si>
    <t>Presentación Casonas Asturianas</t>
  </si>
  <si>
    <t>Oviedo, 4 de diciembre</t>
  </si>
  <si>
    <t>Mesa redonda y en la entrega de premios Los diez cocineros más influyentes de la historia de la gastronomía española.</t>
  </si>
  <si>
    <t>Gijón,estación de tren ida y vuelta, 16 de diciembre</t>
  </si>
  <si>
    <t>Acto de entrega de los III Premios Viajar. Madrid</t>
  </si>
  <si>
    <t>Barcelona, del 17 al 18 de diciembre</t>
  </si>
  <si>
    <t>Acto del 25º aniversario de Viajes National Geographic</t>
  </si>
  <si>
    <t>Madrid, del 19 al 20 de diciembre</t>
  </si>
  <si>
    <t>Presentación oficial del recorrido de La Vuelta 25.</t>
  </si>
  <si>
    <t>MADRID,                   13/11/2024</t>
  </si>
  <si>
    <t>EVENTO MF TALENT: CIBERSEGURIDAD&amp;IA PARA FUTURO SOSTENIBLE</t>
  </si>
  <si>
    <t xml:space="preserve"> LOCOMOCIÓN</t>
  </si>
  <si>
    <t>SANANDER,SL</t>
  </si>
  <si>
    <t>SEVILLA,                                    27-29/11/2024</t>
  </si>
  <si>
    <t>FORO DE ENCUENTRO DE LAS CCAA EN TORNO AL DATO</t>
  </si>
  <si>
    <t>MADRID,                    03/12/2024</t>
  </si>
  <si>
    <t>DEMO DYA</t>
  </si>
  <si>
    <t>MADRID,                   12/12/2024</t>
  </si>
  <si>
    <t>LA REVOLUCIÓN DE LAS REGIONES DE DATOS</t>
  </si>
  <si>
    <t>ALMUERZO</t>
  </si>
  <si>
    <t xml:space="preserve">Presentación por su director general, Ignasi Belda, AGENCIA ESPAÑOLA DE SUPERVISIÓN DE LA INTELIGENICA ARTIFICIAL (AESIA). </t>
  </si>
  <si>
    <t>R. del Arco, SL</t>
  </si>
  <si>
    <t>Madrid, 11  de octubre de 2024</t>
  </si>
  <si>
    <t>Comisión Económica y Junta Directiva de IBERMUTUA</t>
  </si>
  <si>
    <t>TREN (OVIEDO-MADRID-OVIEDO)</t>
  </si>
  <si>
    <t>VIAJES SANANDER</t>
  </si>
  <si>
    <t>Madrid, 7  de noviembre de 2024</t>
  </si>
  <si>
    <t>150, 29</t>
  </si>
  <si>
    <t xml:space="preserve"> VIAJES SANANDER</t>
  </si>
  <si>
    <t>Madrid, 12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</si>
</sst>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</numFmts>
  <fonts count="4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9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i/>
      <sz val="10"/>
      <color indexed="9"/>
      <name val="Calibri"/>
      <family val="2"/>
    </font>
    <font>
      <sz val="11"/>
      <color indexed="10"/>
      <name val="Calibri"/>
      <family val="2"/>
    </font>
    <font>
      <b/>
      <u/>
      <sz val="12"/>
      <color indexed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rgb="FFFF0000"/>
      <name val="Open Sans"/>
      <family val="2"/>
    </font>
    <font>
      <sz val="10"/>
      <name val="Open Sans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rgb="FF000000"/>
      </patternFill>
    </fill>
  </fills>
  <borders count="42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55"/>
      </left>
      <right style="thin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/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/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/>
      <top style="double">
        <color indexed="55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269">
    <xf numFmtId="0" fontId="0" fillId="0" borderId="0" xfId="0"/>
    <xf numFmtId="14" fontId="3" fillId="0" borderId="0" xfId="0" applyNumberFormat="1" applyFont="1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6" xfId="0" applyFont="1" applyBorder="1"/>
    <xf numFmtId="0" fontId="6" fillId="0" borderId="3" xfId="0" applyFont="1" applyBorder="1"/>
    <xf numFmtId="0" fontId="6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164" fontId="10" fillId="2" borderId="9" xfId="0" applyNumberFormat="1" applyFont="1" applyFill="1" applyBorder="1" applyAlignment="1">
      <alignment horizontal="right"/>
    </xf>
    <xf numFmtId="164" fontId="10" fillId="2" borderId="10" xfId="0" applyNumberFormat="1" applyFont="1" applyFill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9" fillId="3" borderId="12" xfId="0" applyNumberFormat="1" applyFont="1" applyFill="1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164" fontId="4" fillId="0" borderId="11" xfId="0" quotePrefix="1" applyNumberFormat="1" applyFont="1" applyBorder="1" applyAlignment="1">
      <alignment horizontal="right"/>
    </xf>
    <xf numFmtId="0" fontId="7" fillId="0" borderId="0" xfId="0" applyFont="1"/>
    <xf numFmtId="0" fontId="2" fillId="3" borderId="0" xfId="0" applyFont="1" applyFill="1"/>
    <xf numFmtId="0" fontId="2" fillId="4" borderId="1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7" fillId="0" borderId="15" xfId="0" applyFont="1" applyBorder="1"/>
    <xf numFmtId="0" fontId="7" fillId="0" borderId="16" xfId="0" applyFont="1" applyBorder="1" applyAlignment="1">
      <alignment horizontal="left" wrapText="1"/>
    </xf>
    <xf numFmtId="0" fontId="7" fillId="0" borderId="16" xfId="0" applyFont="1" applyBorder="1" applyAlignment="1">
      <alignment horizontal="left"/>
    </xf>
    <xf numFmtId="0" fontId="4" fillId="0" borderId="17" xfId="0" applyFont="1" applyBorder="1"/>
    <xf numFmtId="0" fontId="4" fillId="0" borderId="18" xfId="0" applyFont="1" applyBorder="1" applyAlignment="1">
      <alignment horizontal="center"/>
    </xf>
    <xf numFmtId="164" fontId="4" fillId="0" borderId="9" xfId="0" applyNumberFormat="1" applyFont="1" applyBorder="1" applyAlignment="1">
      <alignment horizontal="right"/>
    </xf>
    <xf numFmtId="0" fontId="4" fillId="0" borderId="13" xfId="0" applyFont="1" applyBorder="1" applyAlignment="1">
      <alignment horizontal="left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wrapText="1"/>
    </xf>
    <xf numFmtId="0" fontId="7" fillId="0" borderId="19" xfId="0" applyFont="1" applyBorder="1"/>
    <xf numFmtId="164" fontId="7" fillId="0" borderId="2" xfId="0" applyNumberFormat="1" applyFont="1" applyBorder="1"/>
    <xf numFmtId="0" fontId="15" fillId="0" borderId="14" xfId="0" applyFont="1" applyBorder="1" applyAlignment="1">
      <alignment horizontal="center" wrapText="1"/>
    </xf>
    <xf numFmtId="0" fontId="0" fillId="3" borderId="0" xfId="0" applyFill="1"/>
    <xf numFmtId="0" fontId="2" fillId="3" borderId="20" xfId="0" applyFont="1" applyFill="1" applyBorder="1" applyAlignment="1">
      <alignment horizontal="left"/>
    </xf>
    <xf numFmtId="0" fontId="0" fillId="0" borderId="14" xfId="0" applyBorder="1" applyAlignment="1">
      <alignment horizontal="justify" vertical="center" wrapText="1"/>
    </xf>
    <xf numFmtId="8" fontId="15" fillId="0" borderId="1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6" fillId="0" borderId="14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wrapText="1"/>
    </xf>
    <xf numFmtId="0" fontId="17" fillId="0" borderId="0" xfId="0" applyFont="1"/>
    <xf numFmtId="0" fontId="1" fillId="0" borderId="0" xfId="0" applyFont="1" applyAlignment="1">
      <alignment horizontal="center" wrapText="1"/>
    </xf>
    <xf numFmtId="0" fontId="18" fillId="0" borderId="0" xfId="0" applyFont="1"/>
    <xf numFmtId="0" fontId="16" fillId="0" borderId="14" xfId="0" applyFont="1" applyBorder="1" applyAlignment="1">
      <alignment horizontal="center" vertical="center" wrapText="1"/>
    </xf>
    <xf numFmtId="8" fontId="1" fillId="0" borderId="14" xfId="0" applyNumberFormat="1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164" fontId="4" fillId="0" borderId="16" xfId="0" quotePrefix="1" applyNumberFormat="1" applyFont="1" applyBorder="1" applyAlignment="1">
      <alignment horizontal="right"/>
    </xf>
    <xf numFmtId="164" fontId="21" fillId="2" borderId="9" xfId="0" applyNumberFormat="1" applyFont="1" applyFill="1" applyBorder="1" applyAlignment="1">
      <alignment horizontal="right"/>
    </xf>
    <xf numFmtId="164" fontId="10" fillId="2" borderId="24" xfId="0" applyNumberFormat="1" applyFont="1" applyFill="1" applyBorder="1" applyAlignment="1">
      <alignment horizontal="right"/>
    </xf>
    <xf numFmtId="164" fontId="11" fillId="2" borderId="25" xfId="0" applyNumberFormat="1" applyFont="1" applyFill="1" applyBorder="1" applyAlignment="1">
      <alignment horizontal="right"/>
    </xf>
    <xf numFmtId="164" fontId="22" fillId="6" borderId="14" xfId="0" applyNumberFormat="1" applyFont="1" applyFill="1" applyBorder="1"/>
    <xf numFmtId="0" fontId="15" fillId="0" borderId="0" xfId="0" applyFont="1" applyAlignment="1">
      <alignment horizontal="center" wrapText="1"/>
    </xf>
    <xf numFmtId="0" fontId="23" fillId="0" borderId="14" xfId="0" applyFont="1" applyBorder="1" applyAlignment="1">
      <alignment horizontal="center" vertical="center" wrapText="1"/>
    </xf>
    <xf numFmtId="8" fontId="23" fillId="0" borderId="14" xfId="0" applyNumberFormat="1" applyFont="1" applyBorder="1" applyAlignment="1">
      <alignment horizontal="center" vertical="center" wrapText="1"/>
    </xf>
    <xf numFmtId="8" fontId="15" fillId="0" borderId="0" xfId="0" applyNumberFormat="1" applyFont="1" applyAlignment="1">
      <alignment horizontal="center" wrapText="1"/>
    </xf>
    <xf numFmtId="0" fontId="6" fillId="2" borderId="22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 wrapText="1"/>
    </xf>
    <xf numFmtId="0" fontId="8" fillId="8" borderId="14" xfId="0" applyFont="1" applyFill="1" applyBorder="1" applyAlignment="1">
      <alignment horizontal="center" wrapText="1"/>
    </xf>
    <xf numFmtId="0" fontId="24" fillId="9" borderId="22" xfId="0" applyFont="1" applyFill="1" applyBorder="1" applyAlignment="1">
      <alignment horizontal="center" wrapText="1"/>
    </xf>
    <xf numFmtId="0" fontId="24" fillId="9" borderId="23" xfId="0" applyFont="1" applyFill="1" applyBorder="1" applyAlignment="1">
      <alignment horizontal="center" wrapText="1"/>
    </xf>
    <xf numFmtId="0" fontId="24" fillId="9" borderId="27" xfId="0" applyFont="1" applyFill="1" applyBorder="1" applyAlignment="1">
      <alignment horizontal="center" wrapText="1"/>
    </xf>
    <xf numFmtId="164" fontId="7" fillId="8" borderId="2" xfId="0" applyNumberFormat="1" applyFont="1" applyFill="1" applyBorder="1"/>
    <xf numFmtId="0" fontId="25" fillId="2" borderId="21" xfId="0" applyFont="1" applyFill="1" applyBorder="1" applyAlignment="1">
      <alignment horizontal="center"/>
    </xf>
    <xf numFmtId="0" fontId="25" fillId="2" borderId="8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8" fontId="23" fillId="0" borderId="0" xfId="0" applyNumberFormat="1" applyFont="1" applyAlignment="1">
      <alignment horizontal="center" vertical="center" wrapText="1"/>
    </xf>
    <xf numFmtId="0" fontId="2" fillId="10" borderId="0" xfId="0" applyFont="1" applyFill="1"/>
    <xf numFmtId="0" fontId="0" fillId="10" borderId="0" xfId="0" applyFill="1"/>
    <xf numFmtId="0" fontId="19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3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 wrapText="1"/>
    </xf>
    <xf numFmtId="8" fontId="2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0" fillId="0" borderId="14" xfId="0" applyBorder="1"/>
    <xf numFmtId="0" fontId="7" fillId="0" borderId="28" xfId="0" applyFont="1" applyBorder="1"/>
    <xf numFmtId="0" fontId="4" fillId="0" borderId="29" xfId="0" applyFont="1" applyBorder="1"/>
    <xf numFmtId="0" fontId="4" fillId="0" borderId="30" xfId="0" applyFont="1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164" fontId="4" fillId="0" borderId="16" xfId="0" quotePrefix="1" applyNumberFormat="1" applyFont="1" applyBorder="1" applyAlignment="1">
      <alignment horizontal="right" vertical="center"/>
    </xf>
    <xf numFmtId="164" fontId="4" fillId="0" borderId="11" xfId="0" quotePrefix="1" applyNumberFormat="1" applyFont="1" applyBorder="1" applyAlignment="1">
      <alignment horizontal="right" vertical="center"/>
    </xf>
    <xf numFmtId="164" fontId="9" fillId="3" borderId="12" xfId="0" applyNumberFormat="1" applyFont="1" applyFill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4" fontId="10" fillId="2" borderId="9" xfId="0" applyNumberFormat="1" applyFont="1" applyFill="1" applyBorder="1" applyAlignment="1">
      <alignment horizontal="right" vertical="center"/>
    </xf>
    <xf numFmtId="164" fontId="11" fillId="2" borderId="25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6" fillId="0" borderId="0" xfId="0" applyFont="1"/>
    <xf numFmtId="0" fontId="2" fillId="4" borderId="31" xfId="0" applyFont="1" applyFill="1" applyBorder="1" applyAlignment="1">
      <alignment horizontal="center"/>
    </xf>
    <xf numFmtId="0" fontId="1" fillId="0" borderId="31" xfId="0" applyFont="1" applyBorder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1" fillId="7" borderId="0" xfId="0" applyFont="1" applyFill="1" applyAlignment="1">
      <alignment horizontal="left"/>
    </xf>
    <xf numFmtId="0" fontId="23" fillId="7" borderId="0" xfId="0" applyFont="1" applyFill="1"/>
    <xf numFmtId="0" fontId="14" fillId="7" borderId="0" xfId="0" applyFont="1" applyFill="1" applyAlignment="1">
      <alignment horizontal="center"/>
    </xf>
    <xf numFmtId="0" fontId="14" fillId="7" borderId="14" xfId="0" applyFont="1" applyFill="1" applyBorder="1" applyAlignment="1">
      <alignment horizontal="center"/>
    </xf>
    <xf numFmtId="8" fontId="23" fillId="7" borderId="14" xfId="0" applyNumberFormat="1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wrapText="1"/>
    </xf>
    <xf numFmtId="0" fontId="1" fillId="7" borderId="31" xfId="0" applyFont="1" applyFill="1" applyBorder="1" applyAlignment="1">
      <alignment horizontal="center" wrapText="1"/>
    </xf>
    <xf numFmtId="0" fontId="18" fillId="0" borderId="0" xfId="0" applyFont="1" applyAlignment="1">
      <alignment horizontal="left"/>
    </xf>
    <xf numFmtId="0" fontId="24" fillId="9" borderId="21" xfId="0" applyFont="1" applyFill="1" applyBorder="1" applyAlignment="1">
      <alignment horizontal="center" wrapText="1"/>
    </xf>
    <xf numFmtId="0" fontId="24" fillId="9" borderId="32" xfId="0" applyFont="1" applyFill="1" applyBorder="1" applyAlignment="1">
      <alignment horizontal="center" wrapText="1"/>
    </xf>
    <xf numFmtId="0" fontId="24" fillId="9" borderId="33" xfId="0" applyFont="1" applyFill="1" applyBorder="1" applyAlignment="1">
      <alignment horizontal="center" wrapText="1"/>
    </xf>
    <xf numFmtId="0" fontId="7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7" fillId="0" borderId="36" xfId="0" applyFont="1" applyBorder="1"/>
    <xf numFmtId="0" fontId="7" fillId="0" borderId="15" xfId="0" applyFont="1" applyBorder="1" applyAlignment="1">
      <alignment wrapText="1"/>
    </xf>
    <xf numFmtId="0" fontId="4" fillId="0" borderId="36" xfId="0" applyFont="1" applyBorder="1"/>
    <xf numFmtId="0" fontId="15" fillId="0" borderId="14" xfId="0" applyFont="1" applyBorder="1" applyAlignment="1">
      <alignment horizontal="center" vertical="center" wrapText="1"/>
    </xf>
    <xf numFmtId="8" fontId="15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8" fontId="0" fillId="7" borderId="14" xfId="0" applyNumberFormat="1" applyFill="1" applyBorder="1" applyAlignment="1">
      <alignment horizontal="center" vertical="center" wrapText="1"/>
    </xf>
    <xf numFmtId="8" fontId="0" fillId="7" borderId="14" xfId="0" applyNumberForma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12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0" xfId="0" applyAlignment="1">
      <alignment horizontal="left" vertical="top"/>
    </xf>
    <xf numFmtId="0" fontId="0" fillId="10" borderId="0" xfId="0" applyFill="1" applyAlignment="1">
      <alignment horizontal="left"/>
    </xf>
    <xf numFmtId="0" fontId="20" fillId="10" borderId="0" xfId="0" applyFont="1" applyFill="1" applyAlignment="1">
      <alignment horizontal="left"/>
    </xf>
    <xf numFmtId="8" fontId="15" fillId="0" borderId="14" xfId="0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wrapText="1"/>
    </xf>
    <xf numFmtId="0" fontId="0" fillId="0" borderId="14" xfId="0" applyFont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wrapText="1"/>
    </xf>
    <xf numFmtId="0" fontId="29" fillId="0" borderId="31" xfId="0" applyFont="1" applyBorder="1" applyAlignment="1">
      <alignment horizontal="center" wrapText="1"/>
    </xf>
    <xf numFmtId="164" fontId="4" fillId="0" borderId="37" xfId="0" applyNumberFormat="1" applyFont="1" applyBorder="1" applyAlignment="1">
      <alignment horizontal="right"/>
    </xf>
    <xf numFmtId="0" fontId="4" fillId="0" borderId="13" xfId="0" applyFont="1" applyBorder="1" applyAlignment="1">
      <alignment vertical="center"/>
    </xf>
    <xf numFmtId="0" fontId="6" fillId="2" borderId="23" xfId="0" applyFont="1" applyFill="1" applyBorder="1" applyAlignment="1">
      <alignment horizontal="left" vertical="center"/>
    </xf>
    <xf numFmtId="0" fontId="7" fillId="11" borderId="0" xfId="0" applyFont="1" applyFill="1" applyBorder="1"/>
    <xf numFmtId="0" fontId="4" fillId="11" borderId="0" xfId="0" applyFont="1" applyFill="1" applyBorder="1"/>
    <xf numFmtId="0" fontId="4" fillId="11" borderId="0" xfId="0" applyFont="1" applyFill="1" applyBorder="1" applyAlignment="1">
      <alignment horizontal="center"/>
    </xf>
    <xf numFmtId="164" fontId="4" fillId="11" borderId="38" xfId="0" applyNumberFormat="1" applyFont="1" applyFill="1" applyBorder="1" applyAlignment="1">
      <alignment horizontal="right"/>
    </xf>
    <xf numFmtId="164" fontId="9" fillId="11" borderId="0" xfId="0" applyNumberFormat="1" applyFont="1" applyFill="1" applyBorder="1" applyAlignment="1">
      <alignment horizontal="right"/>
    </xf>
    <xf numFmtId="164" fontId="10" fillId="11" borderId="0" xfId="0" applyNumberFormat="1" applyFont="1" applyFill="1" applyBorder="1" applyAlignment="1">
      <alignment horizontal="right"/>
    </xf>
    <xf numFmtId="164" fontId="11" fillId="11" borderId="0" xfId="0" applyNumberFormat="1" applyFont="1" applyFill="1" applyBorder="1" applyAlignment="1">
      <alignment horizontal="right"/>
    </xf>
    <xf numFmtId="0" fontId="0" fillId="11" borderId="0" xfId="0" applyFill="1"/>
    <xf numFmtId="49" fontId="6" fillId="2" borderId="21" xfId="0" applyNumberFormat="1" applyFont="1" applyFill="1" applyBorder="1" applyAlignment="1">
      <alignment horizontal="left"/>
    </xf>
    <xf numFmtId="0" fontId="31" fillId="0" borderId="14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wrapText="1"/>
    </xf>
    <xf numFmtId="8" fontId="23" fillId="0" borderId="14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wrapText="1"/>
    </xf>
    <xf numFmtId="0" fontId="33" fillId="0" borderId="0" xfId="0" applyFont="1" applyAlignment="1">
      <alignment horizontal="center" vertical="center" wrapText="1"/>
    </xf>
    <xf numFmtId="0" fontId="1" fillId="7" borderId="14" xfId="0" applyFont="1" applyFill="1" applyBorder="1" applyAlignment="1">
      <alignment horizontal="center" wrapText="1"/>
    </xf>
    <xf numFmtId="0" fontId="0" fillId="7" borderId="14" xfId="0" applyFont="1" applyFill="1" applyBorder="1" applyAlignment="1">
      <alignment horizontal="center" wrapText="1"/>
    </xf>
    <xf numFmtId="8" fontId="1" fillId="7" borderId="14" xfId="0" applyNumberFormat="1" applyFont="1" applyFill="1" applyBorder="1" applyAlignment="1">
      <alignment horizontal="center" wrapText="1"/>
    </xf>
    <xf numFmtId="0" fontId="36" fillId="12" borderId="14" xfId="0" applyFont="1" applyFill="1" applyBorder="1" applyAlignment="1">
      <alignment horizontal="center"/>
    </xf>
    <xf numFmtId="0" fontId="37" fillId="0" borderId="14" xfId="0" applyFont="1" applyBorder="1" applyAlignment="1">
      <alignment horizontal="center" wrapText="1"/>
    </xf>
    <xf numFmtId="8" fontId="23" fillId="0" borderId="14" xfId="0" applyNumberFormat="1" applyFont="1" applyBorder="1" applyAlignment="1">
      <alignment horizontal="center"/>
    </xf>
    <xf numFmtId="0" fontId="30" fillId="12" borderId="14" xfId="0" applyFont="1" applyFill="1" applyBorder="1" applyAlignment="1">
      <alignment horizontal="center"/>
    </xf>
    <xf numFmtId="0" fontId="23" fillId="0" borderId="14" xfId="0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 wrapText="1"/>
    </xf>
    <xf numFmtId="0" fontId="0" fillId="0" borderId="0" xfId="0"/>
    <xf numFmtId="0" fontId="2" fillId="5" borderId="14" xfId="0" applyFont="1" applyFill="1" applyBorder="1" applyAlignment="1">
      <alignment horizontal="center"/>
    </xf>
    <xf numFmtId="0" fontId="15" fillId="0" borderId="14" xfId="0" applyFont="1" applyBorder="1" applyAlignment="1"/>
    <xf numFmtId="0" fontId="15" fillId="0" borderId="14" xfId="0" applyFont="1" applyFill="1" applyBorder="1" applyAlignment="1"/>
    <xf numFmtId="0" fontId="1" fillId="0" borderId="14" xfId="0" applyFont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164" fontId="15" fillId="0" borderId="14" xfId="0" applyNumberFormat="1" applyFont="1" applyBorder="1" applyAlignment="1">
      <alignment horizontal="center" vertical="center" wrapText="1"/>
    </xf>
    <xf numFmtId="8" fontId="27" fillId="0" borderId="14" xfId="1" applyNumberFormat="1" applyFont="1" applyBorder="1" applyAlignment="1">
      <alignment horizontal="center" vertical="center" wrapText="1"/>
    </xf>
    <xf numFmtId="164" fontId="15" fillId="0" borderId="14" xfId="0" applyNumberFormat="1" applyFont="1" applyBorder="1" applyAlignment="1">
      <alignment horizontal="center" wrapText="1"/>
    </xf>
    <xf numFmtId="8" fontId="27" fillId="0" borderId="14" xfId="2" applyNumberFormat="1" applyFont="1" applyBorder="1" applyAlignment="1">
      <alignment horizontal="center" wrapText="1"/>
    </xf>
    <xf numFmtId="14" fontId="0" fillId="0" borderId="14" xfId="0" applyNumberForma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8" fontId="2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vertical="center" wrapText="1"/>
    </xf>
    <xf numFmtId="8" fontId="31" fillId="0" borderId="14" xfId="0" applyNumberFormat="1" applyFont="1" applyFill="1" applyBorder="1" applyAlignment="1">
      <alignment horizontal="right" vertical="center" wrapText="1"/>
    </xf>
    <xf numFmtId="0" fontId="31" fillId="0" borderId="14" xfId="0" applyFont="1" applyFill="1" applyBorder="1" applyAlignment="1">
      <alignment horizontal="center" wrapText="1"/>
    </xf>
    <xf numFmtId="0" fontId="38" fillId="0" borderId="14" xfId="0" applyFont="1" applyFill="1" applyBorder="1" applyAlignment="1">
      <alignment horizontal="center" wrapText="1"/>
    </xf>
    <xf numFmtId="0" fontId="39" fillId="0" borderId="14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wrapText="1"/>
    </xf>
    <xf numFmtId="8" fontId="23" fillId="0" borderId="14" xfId="0" applyNumberFormat="1" applyFont="1" applyFill="1" applyBorder="1" applyAlignment="1">
      <alignment vertical="center" wrapText="1"/>
    </xf>
    <xf numFmtId="0" fontId="23" fillId="0" borderId="14" xfId="0" applyFont="1" applyFill="1" applyBorder="1" applyAlignment="1">
      <alignment horizontal="center" wrapText="1"/>
    </xf>
    <xf numFmtId="0" fontId="29" fillId="0" borderId="14" xfId="0" applyFont="1" applyFill="1" applyBorder="1" applyAlignment="1">
      <alignment horizontal="center" wrapText="1"/>
    </xf>
    <xf numFmtId="0" fontId="37" fillId="0" borderId="0" xfId="0" applyFont="1" applyAlignment="1">
      <alignment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4" xfId="0" applyFont="1" applyBorder="1" applyAlignment="1">
      <alignment vertical="center" wrapText="1"/>
    </xf>
    <xf numFmtId="0" fontId="0" fillId="0" borderId="14" xfId="0" applyBorder="1" applyAlignment="1">
      <alignment horizontal="center"/>
    </xf>
    <xf numFmtId="14" fontId="0" fillId="0" borderId="39" xfId="0" applyNumberFormat="1" applyFill="1" applyBorder="1" applyAlignment="1">
      <alignment horizontal="center"/>
    </xf>
    <xf numFmtId="14" fontId="0" fillId="0" borderId="40" xfId="0" applyNumberFormat="1" applyFill="1" applyBorder="1" applyAlignment="1">
      <alignment horizontal="center"/>
    </xf>
    <xf numFmtId="14" fontId="0" fillId="0" borderId="14" xfId="0" applyNumberFormat="1" applyFill="1" applyBorder="1" applyAlignment="1">
      <alignment horizontal="center"/>
    </xf>
    <xf numFmtId="164" fontId="15" fillId="0" borderId="14" xfId="0" applyNumberFormat="1" applyFont="1" applyBorder="1" applyAlignment="1">
      <alignment horizontal="center"/>
    </xf>
    <xf numFmtId="8" fontId="27" fillId="0" borderId="14" xfId="1" applyNumberFormat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4" fontId="0" fillId="0" borderId="14" xfId="0" applyNumberFormat="1" applyFill="1" applyBorder="1" applyAlignment="1">
      <alignment horizontal="center" vertical="center"/>
    </xf>
    <xf numFmtId="8" fontId="0" fillId="0" borderId="14" xfId="0" applyNumberFormat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8" fontId="0" fillId="0" borderId="0" xfId="0" applyNumberForma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15" fillId="0" borderId="14" xfId="0" applyFont="1" applyBorder="1" applyAlignment="1">
      <alignment vertical="center" wrapText="1"/>
    </xf>
    <xf numFmtId="0" fontId="0" fillId="7" borderId="14" xfId="0" applyFill="1" applyBorder="1" applyAlignment="1">
      <alignment wrapText="1"/>
    </xf>
    <xf numFmtId="0" fontId="0" fillId="7" borderId="14" xfId="0" applyFill="1" applyBorder="1"/>
    <xf numFmtId="0" fontId="1" fillId="7" borderId="14" xfId="0" applyFont="1" applyFill="1" applyBorder="1" applyAlignment="1">
      <alignment wrapText="1"/>
    </xf>
    <xf numFmtId="0" fontId="0" fillId="7" borderId="14" xfId="0" applyFont="1" applyFill="1" applyBorder="1" applyAlignment="1">
      <alignment wrapText="1"/>
    </xf>
    <xf numFmtId="8" fontId="0" fillId="7" borderId="14" xfId="0" applyNumberFormat="1" applyFont="1" applyFill="1" applyBorder="1" applyAlignment="1">
      <alignment wrapText="1"/>
    </xf>
    <xf numFmtId="14" fontId="31" fillId="0" borderId="14" xfId="0" applyNumberFormat="1" applyFont="1" applyFill="1" applyBorder="1" applyAlignment="1">
      <alignment horizontal="left" vertical="center" wrapText="1"/>
    </xf>
    <xf numFmtId="0" fontId="30" fillId="12" borderId="0" xfId="0" applyFont="1" applyFill="1" applyBorder="1" applyAlignment="1">
      <alignment horizontal="center"/>
    </xf>
    <xf numFmtId="0" fontId="37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15" fillId="0" borderId="31" xfId="0" applyFont="1" applyBorder="1" applyAlignment="1">
      <alignment horizontal="center" vertical="center" wrapText="1"/>
    </xf>
    <xf numFmtId="0" fontId="33" fillId="0" borderId="14" xfId="0" applyFont="1" applyBorder="1" applyAlignment="1">
      <alignment vertical="center" wrapText="1"/>
    </xf>
    <xf numFmtId="164" fontId="23" fillId="0" borderId="14" xfId="0" applyNumberFormat="1" applyFont="1" applyBorder="1" applyAlignment="1">
      <alignment horizontal="center" vertical="center" wrapText="1"/>
    </xf>
    <xf numFmtId="8" fontId="15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/>
    <xf numFmtId="164" fontId="15" fillId="0" borderId="14" xfId="0" applyNumberFormat="1" applyFont="1" applyBorder="1" applyAlignment="1">
      <alignment horizontal="right"/>
    </xf>
    <xf numFmtId="0" fontId="1" fillId="0" borderId="14" xfId="0" applyFont="1" applyFill="1" applyBorder="1" applyAlignment="1"/>
    <xf numFmtId="0" fontId="0" fillId="0" borderId="14" xfId="0" applyFill="1" applyBorder="1"/>
    <xf numFmtId="8" fontId="0" fillId="0" borderId="14" xfId="0" applyNumberFormat="1" applyBorder="1"/>
    <xf numFmtId="14" fontId="0" fillId="0" borderId="14" xfId="0" applyNumberFormat="1" applyFill="1" applyBorder="1" applyAlignment="1">
      <alignment horizontal="left"/>
    </xf>
    <xf numFmtId="8" fontId="27" fillId="0" borderId="14" xfId="1" applyNumberFormat="1" applyFont="1" applyBorder="1" applyAlignment="1">
      <alignment horizontal="right"/>
    </xf>
    <xf numFmtId="14" fontId="0" fillId="0" borderId="14" xfId="0" applyNumberFormat="1" applyFill="1" applyBorder="1" applyAlignment="1">
      <alignment horizontal="left" vertical="center"/>
    </xf>
    <xf numFmtId="8" fontId="27" fillId="0" borderId="14" xfId="1" applyNumberFormat="1" applyFont="1" applyFill="1" applyBorder="1" applyAlignment="1">
      <alignment horizontal="right"/>
    </xf>
    <xf numFmtId="6" fontId="0" fillId="0" borderId="14" xfId="0" applyNumberFormat="1" applyBorder="1"/>
    <xf numFmtId="8" fontId="23" fillId="0" borderId="41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8" fontId="30" fillId="0" borderId="14" xfId="0" applyNumberFormat="1" applyFont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0" fillId="0" borderId="0" xfId="0" applyFont="1"/>
    <xf numFmtId="0" fontId="2" fillId="0" borderId="14" xfId="0" applyFont="1" applyBorder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93" Type="http://schemas.openxmlformats.org/officeDocument/2006/relationships/revisionLog" Target="revisionLog56.xml"/><Relationship Id="rId98" Type="http://schemas.openxmlformats.org/officeDocument/2006/relationships/revisionLog" Target="revisionLog2.xml"/><Relationship Id="rId89" Type="http://schemas.openxmlformats.org/officeDocument/2006/relationships/revisionLog" Target="revisionLog52.xml"/><Relationship Id="rId97" Type="http://schemas.openxmlformats.org/officeDocument/2006/relationships/revisionLog" Target="revisionLog1.xml"/><Relationship Id="rId92" Type="http://schemas.openxmlformats.org/officeDocument/2006/relationships/revisionLog" Target="revisionLog55.xml"/><Relationship Id="rId96" Type="http://schemas.openxmlformats.org/officeDocument/2006/relationships/revisionLog" Target="revisionLog59.xml"/><Relationship Id="rId91" Type="http://schemas.openxmlformats.org/officeDocument/2006/relationships/revisionLog" Target="revisionLog54.xml"/><Relationship Id="rId88" Type="http://schemas.openxmlformats.org/officeDocument/2006/relationships/revisionLog" Target="revisionLog51.xml"/><Relationship Id="rId87" Type="http://schemas.openxmlformats.org/officeDocument/2006/relationships/revisionLog" Target="revisionLog50.xml"/><Relationship Id="rId95" Type="http://schemas.openxmlformats.org/officeDocument/2006/relationships/revisionLog" Target="revisionLog58.xml"/><Relationship Id="rId90" Type="http://schemas.openxmlformats.org/officeDocument/2006/relationships/revisionLog" Target="revisionLog53.xml"/><Relationship Id="rId94" Type="http://schemas.openxmlformats.org/officeDocument/2006/relationships/revisionLog" Target="revisionLog5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D581E3A-48C4-48B5-B6CC-A521E2470343}" diskRevisions="1" revisionId="6808" version="4">
  <header guid="{56F74FE8-E4D9-48D6-8A74-23ABA4E775FE}" dateTime="2024-12-30T10:32:21" maxSheetId="6" userName="Usuario de Windows" r:id="rId87" minRId="6021" maxRId="6039">
    <sheetIdMap count="5">
      <sheetId val="1"/>
      <sheetId val="5"/>
      <sheetId val="2"/>
      <sheetId val="3"/>
      <sheetId val="4"/>
    </sheetIdMap>
  </header>
  <header guid="{07E0D093-9309-43DD-915D-A3CE83D8F4CE}" dateTime="2024-12-30T10:35:41" maxSheetId="6" userName="Usuario de Windows" r:id="rId88" minRId="6040" maxRId="6048">
    <sheetIdMap count="5">
      <sheetId val="1"/>
      <sheetId val="5"/>
      <sheetId val="2"/>
      <sheetId val="3"/>
      <sheetId val="4"/>
    </sheetIdMap>
  </header>
  <header guid="{27C07C46-707A-4269-A772-CC14B486C304}" dateTime="2025-01-03T09:44:33" maxSheetId="6" userName="Usuario de Windows" r:id="rId89">
    <sheetIdMap count="5">
      <sheetId val="1"/>
      <sheetId val="5"/>
      <sheetId val="2"/>
      <sheetId val="3"/>
      <sheetId val="4"/>
    </sheetIdMap>
  </header>
  <header guid="{65952F19-B774-4DB9-BCB8-98A522738CEF}" dateTime="2025-01-03T10:49:44" maxSheetId="6" userName="Usuario de Windows" r:id="rId90" minRId="6049" maxRId="6094">
    <sheetIdMap count="5">
      <sheetId val="1"/>
      <sheetId val="5"/>
      <sheetId val="2"/>
      <sheetId val="3"/>
      <sheetId val="4"/>
    </sheetIdMap>
  </header>
  <header guid="{50282493-83B9-49B3-A396-514674454E15}" dateTime="2025-01-08T10:41:26" maxSheetId="6" userName="Usuario de Windows" r:id="rId91" minRId="6095" maxRId="6658">
    <sheetIdMap count="5">
      <sheetId val="1"/>
      <sheetId val="5"/>
      <sheetId val="2"/>
      <sheetId val="3"/>
      <sheetId val="4"/>
    </sheetIdMap>
  </header>
  <header guid="{94ED3B5C-50D3-42EA-990F-5E0373BB2D9B}" dateTime="2025-01-08T14:07:12" maxSheetId="6" userName="Usuario de Windows" r:id="rId92" minRId="6659" maxRId="6756">
    <sheetIdMap count="5">
      <sheetId val="1"/>
      <sheetId val="5"/>
      <sheetId val="2"/>
      <sheetId val="3"/>
      <sheetId val="4"/>
    </sheetIdMap>
  </header>
  <header guid="{311CDCA4-E8A0-403C-8681-EF9C5A73054A}" dateTime="2025-01-09T08:46:58" maxSheetId="6" userName="Usuario de Windows" r:id="rId93" minRId="6757" maxRId="6783">
    <sheetIdMap count="5">
      <sheetId val="1"/>
      <sheetId val="5"/>
      <sheetId val="2"/>
      <sheetId val="3"/>
      <sheetId val="4"/>
    </sheetIdMap>
  </header>
  <header guid="{6F2E8E2C-939F-455A-8594-BF751B933A79}" dateTime="2025-01-09T08:47:21" maxSheetId="6" userName="Usuario de Windows" r:id="rId94">
    <sheetIdMap count="5">
      <sheetId val="1"/>
      <sheetId val="5"/>
      <sheetId val="2"/>
      <sheetId val="3"/>
      <sheetId val="4"/>
    </sheetIdMap>
  </header>
  <header guid="{708806C0-2722-48F2-AAA4-CC39DA269EDA}" dateTime="2025-01-09T09:05:50" maxSheetId="6" userName="Usuario de Windows" r:id="rId95" minRId="6784" maxRId="6787">
    <sheetIdMap count="5">
      <sheetId val="1"/>
      <sheetId val="5"/>
      <sheetId val="2"/>
      <sheetId val="3"/>
      <sheetId val="4"/>
    </sheetIdMap>
  </header>
  <header guid="{7C135BFD-AC42-409C-B6B0-738B56598E49}" dateTime="2025-01-23T10:37:57" maxSheetId="6" userName="Usuario de Windows" r:id="rId96" minRId="6788" maxRId="6808">
    <sheetIdMap count="5">
      <sheetId val="1"/>
      <sheetId val="5"/>
      <sheetId val="2"/>
      <sheetId val="3"/>
      <sheetId val="4"/>
    </sheetIdMap>
  </header>
  <header guid="{9F6F54C3-B980-4823-85B4-7EA52CF0A978}" dateTime="2025-01-27T14:11:23" maxSheetId="6" userName="NURIA PEREZ SUAREZ" r:id="rId97">
    <sheetIdMap count="5">
      <sheetId val="1"/>
      <sheetId val="5"/>
      <sheetId val="2"/>
      <sheetId val="3"/>
      <sheetId val="4"/>
    </sheetIdMap>
  </header>
  <header guid="{FD581E3A-48C4-48B5-B6CC-A521E2470343}" dateTime="2025-01-27T14:12:12" maxSheetId="6" userName="NURIA PEREZ SUAREZ" r:id="rId98">
    <sheetIdMap count="5">
      <sheetId val="1"/>
      <sheetId val="5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9C3ED79-DD52-499A-9A2B-C0E9BC6B5D3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9C3ED79-DD52-499A-9A2B-C0E9BC6B5D3A}" action="delete"/>
  <rcv guid="{59C3ED79-DD52-499A-9A2B-C0E9BC6B5D3A}" action="add"/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021" sId="2" ref="A13:XFD13" action="insertRow"/>
  <rrc rId="6022" sId="2" ref="A13:XFD14" action="insertRow"/>
  <rfmt sheetId="2" sqref="A13:A15" start="0" length="0">
    <dxf>
      <border>
        <left style="thin">
          <color indexed="64"/>
        </left>
      </border>
    </dxf>
  </rfmt>
  <rfmt sheetId="2" sqref="F13:F15" start="0" length="0">
    <dxf>
      <border>
        <right style="thin">
          <color indexed="64"/>
        </right>
      </border>
    </dxf>
  </rfmt>
  <rfmt sheetId="2" sqref="A15:F15" start="0" length="0">
    <dxf>
      <border>
        <bottom style="thin">
          <color indexed="64"/>
        </bottom>
      </border>
    </dxf>
  </rfmt>
  <rfmt sheetId="2" sqref="A13:F1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6023" sId="2" odxf="1" dxf="1">
    <nc r="B13" t="inlineStr">
      <is>
        <t>08/10/2024, San Sebastián</t>
      </is>
    </nc>
    <odxf>
      <numFmt numFmtId="0" formatCode="General"/>
      <alignment horizontal="general" readingOrder="0"/>
    </odxf>
    <ndxf>
      <numFmt numFmtId="19" formatCode="dd/mm/yyyy"/>
      <alignment horizontal="left" readingOrder="0"/>
    </ndxf>
  </rcc>
  <rcc rId="6024" sId="2">
    <nc r="C13" t="inlineStr">
      <is>
        <r>
          <t xml:space="preserve">CONGRESO </t>
        </r>
        <r>
          <rPr>
            <i/>
            <sz val="10"/>
            <rFont val="Calibri"/>
            <family val="2"/>
          </rPr>
          <t xml:space="preserve">SEBASTIÁN GASTRONÓMICA 2024                                                                            </t>
        </r>
      </is>
    </nc>
  </rcc>
  <rcc rId="6025" sId="2" numFmtId="11">
    <nc r="D13">
      <v>222.15</v>
    </nc>
  </rcc>
  <rcc rId="6026" sId="2">
    <nc r="E13" t="inlineStr">
      <is>
        <t>vehículo oficial, alojamiento</t>
      </is>
    </nc>
  </rcc>
  <rcc rId="6027" sId="2">
    <nc r="F13" t="inlineStr">
      <is>
        <t>SANANDER, S.L.</t>
      </is>
    </nc>
  </rcc>
  <rcc rId="6028" sId="2" odxf="1" dxf="1">
    <nc r="B14" t="inlineStr">
      <is>
        <t>09/10/2024, Madrid</t>
      </is>
    </nc>
    <odxf>
      <numFmt numFmtId="0" formatCode="General"/>
      <alignment horizontal="general" readingOrder="0"/>
    </odxf>
    <ndxf>
      <numFmt numFmtId="19" formatCode="dd/mm/yyyy"/>
      <alignment horizontal="left" readingOrder="0"/>
    </ndxf>
  </rcc>
  <rcc rId="6029" sId="2">
    <nc r="C14" t="inlineStr">
      <is>
        <t>ASISTENCIA AL ACTO DE PRESENTACIÓN DEL DESARME DE OVIEDO 2024 Y PLENO DEL CONSEJO ESPAÑOL DE TURISMO</t>
      </is>
    </nc>
  </rcc>
  <rcc rId="6030" sId="2">
    <nc r="E14" t="inlineStr">
      <is>
        <t>vehículo oficial</t>
      </is>
    </nc>
  </rcc>
  <rcc rId="6031" sId="2">
    <nc r="F14" t="inlineStr">
      <is>
        <t>SANANDER, S.L.</t>
      </is>
    </nc>
  </rcc>
  <rcc rId="6032" sId="2">
    <nc r="B15" t="inlineStr">
      <is>
        <t>28/10/2024, Madrid</t>
      </is>
    </nc>
  </rcc>
  <rcc rId="6033" sId="2">
    <nc r="C15" t="inlineStr">
      <is>
        <t>COMITÉ PREPARATORIO DE LA CONFERENCIA DE PRESIDENTES</t>
      </is>
    </nc>
  </rcc>
  <rcc rId="6034" sId="2" numFmtId="11">
    <nc r="D15">
      <v>401.72</v>
    </nc>
  </rcc>
  <rcc rId="6035" sId="2">
    <nc r="E15" t="inlineStr">
      <is>
        <t>Avión y tren</t>
      </is>
    </nc>
  </rcc>
  <rcc rId="6036" sId="2">
    <nc r="F15" t="inlineStr">
      <is>
        <t>SANANDER, S.L.</t>
      </is>
    </nc>
  </rcc>
  <rcc rId="6037" sId="2">
    <nc r="A13" t="inlineStr">
      <is>
        <t>Agenda 9</t>
      </is>
    </nc>
  </rcc>
  <rcc rId="6038" sId="2">
    <nc r="A14" t="inlineStr">
      <is>
        <t>Agenda 10</t>
      </is>
    </nc>
  </rcc>
  <rcc rId="6039" sId="2">
    <nc r="A15" t="inlineStr">
      <is>
        <t>Agenda 11</t>
      </is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40" sId="2" odxf="1" dxf="1">
    <nc r="B114" t="inlineStr">
      <is>
        <t>Madrid, 28/10/2024</t>
      </is>
    </nc>
    <odxf>
      <font>
        <color auto="1"/>
      </font>
      <alignment horizontal="center" readingOrder="0"/>
    </odxf>
    <ndxf>
      <font>
        <sz val="10"/>
        <color auto="1"/>
      </font>
      <alignment horizontal="general" readingOrder="0"/>
    </ndxf>
  </rcc>
  <rcc rId="6041" sId="2" odxf="1" dxf="1">
    <nc r="C114" t="inlineStr">
      <is>
        <t>COMITÉ PREPARATORIO DE LA CONFERENCIA DE PRESIDENTES</t>
      </is>
    </nc>
    <odxf>
      <font>
        <color auto="1"/>
      </font>
      <alignment horizontal="center" readingOrder="0"/>
    </odxf>
    <ndxf>
      <font>
        <sz val="10"/>
        <color auto="1"/>
      </font>
      <alignment horizontal="general" readingOrder="0"/>
    </ndxf>
  </rcc>
  <rcc rId="6042" sId="2" odxf="1" dxf="1" numFmtId="11">
    <nc r="D114">
      <v>401.72</v>
    </nc>
    <odxf>
      <font>
        <color auto="1"/>
      </font>
      <alignment horizontal="center" readingOrder="0"/>
    </odxf>
    <ndxf>
      <font>
        <sz val="10"/>
        <color auto="1"/>
      </font>
      <alignment horizontal="right" readingOrder="0"/>
    </ndxf>
  </rcc>
  <rcc rId="6043" sId="2" odxf="1" dxf="1">
    <nc r="E114" t="inlineStr">
      <is>
        <t xml:space="preserve">Avión y tren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  </is>
    </nc>
    <odxf>
      <font>
        <color auto="1"/>
      </font>
      <alignment vertical="center" readingOrder="0"/>
    </odxf>
    <ndxf>
      <font>
        <sz val="10"/>
        <color auto="1"/>
      </font>
      <alignment vertical="top" readingOrder="0"/>
    </ndxf>
  </rcc>
  <rcc rId="6044" sId="2" odxf="1" dxf="1">
    <nc r="F114" t="inlineStr">
      <is>
        <t>SANANDER, S.L.</t>
      </is>
    </nc>
    <odxf>
      <font>
        <color indexed="8"/>
      </font>
      <alignment vertical="center" readingOrder="0"/>
      <border outline="0">
        <right/>
      </border>
    </odxf>
    <ndxf>
      <font>
        <sz val="10"/>
        <color indexed="8"/>
      </font>
      <alignment vertical="top" readingOrder="0"/>
      <border outline="0">
        <right style="thin">
          <color indexed="64"/>
        </right>
      </border>
    </ndxf>
  </rcc>
  <rm rId="6045" sheetId="2" source="B110:F110" destination="B113:F113" sourceSheetId="2">
    <rfmt sheetId="2" sqref="B113" start="0" length="0">
      <dxf>
        <font>
          <sz val="12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3" start="0" length="0">
      <dxf>
        <font>
          <sz val="12"/>
          <color theme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3" start="0" length="0">
      <dxf>
        <font>
          <sz val="11"/>
          <color auto="1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3" start="0" length="0">
      <dxf>
        <font>
          <sz val="11"/>
          <color auto="1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3" start="0" length="0">
      <dxf>
        <font>
          <sz val="11"/>
          <color indexed="8"/>
          <name val="Calibri"/>
          <scheme val="minor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6046" sId="2">
    <oc r="A110" t="inlineStr">
      <is>
        <t>Agenda 2</t>
      </is>
    </oc>
    <nc r="A110"/>
  </rcc>
  <rcc rId="6047" sId="2" odxf="1" dxf="1">
    <nc r="A113" t="inlineStr">
      <is>
        <t>Agenda 1</t>
      </is>
    </nc>
    <odxf/>
    <ndxf/>
  </rcc>
  <rcc rId="6048" sId="2">
    <nc r="A114" t="inlineStr">
      <is>
        <t>Agenda 2</t>
      </is>
    </nc>
  </rcc>
  <rcv guid="{D4A57BB8-9AF4-44A7-816D-C884934CBC57}" action="delete"/>
  <rcv guid="{D4A57BB8-9AF4-44A7-816D-C884934CBC57}" action="add"/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4A57BB8-9AF4-44A7-816D-C884934CBC57}" action="delete"/>
  <rcv guid="{D4A57BB8-9AF4-44A7-816D-C884934CBC57}" action="add"/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049" sId="2" ref="A91:XFD91" action="insertRow"/>
  <rrc rId="6050" sId="2" ref="A91:XFD91" action="insertRow"/>
  <rrc rId="6051" sId="2" ref="A91:XFD92" action="insertRow"/>
  <rrc rId="6052" sId="2" ref="A91:XFD94" action="insertRow"/>
  <rfmt sheetId="2" sqref="A91:A97" start="0" length="0">
    <dxf>
      <border>
        <left style="thin">
          <color indexed="64"/>
        </left>
      </border>
    </dxf>
  </rfmt>
  <rfmt sheetId="2" sqref="F91:F97" start="0" length="0">
    <dxf>
      <border>
        <right style="thin">
          <color indexed="64"/>
        </right>
      </border>
    </dxf>
  </rfmt>
  <rfmt sheetId="2" sqref="A97:F97" start="0" length="0">
    <dxf>
      <border>
        <bottom style="thin">
          <color indexed="64"/>
        </bottom>
      </border>
    </dxf>
  </rfmt>
  <rfmt sheetId="2" sqref="A91:F9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6053" sId="2" odxf="1" dxf="1">
    <nc r="B91" t="inlineStr">
      <is>
        <t>02/10/2024 - 03/10/2024 MADRID</t>
      </is>
    </nc>
    <odxf>
      <font>
        <color rgb="FF000000"/>
      </font>
    </odxf>
    <ndxf>
      <font>
        <color auto="1"/>
      </font>
    </ndxf>
  </rcc>
  <rcc rId="6054" sId="2" odxf="1" dxf="1">
    <nc r="C91" t="inlineStr">
      <is>
        <t>Asistencia a las comisiones delegadas del Consejo General de la ciudadanía española en el exterior</t>
      </is>
    </nc>
    <odxf>
      <font>
        <color rgb="FF000000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0"/>
        <color rgb="FF000000"/>
        <name val="Open Sans"/>
        <scheme val="none"/>
      </font>
      <border outline="0">
        <left/>
        <right/>
        <top/>
        <bottom/>
      </border>
    </ndxf>
  </rcc>
  <rcc rId="6055" sId="2" odxf="1" dxf="1">
    <nc r="D91" t="inlineStr">
      <is>
        <t xml:space="preserve">125,90€ 310,82€  </t>
      </is>
    </nc>
    <odxf>
      <font>
        <color auto="1"/>
      </font>
    </odxf>
    <ndxf>
      <font>
        <color auto="1"/>
      </font>
    </ndxf>
  </rcc>
  <rcc rId="6056" sId="2" odxf="1" dxf="1">
    <nc r="E91" t="inlineStr">
      <is>
        <t xml:space="preserve">BILLETES                 HOTEL </t>
      </is>
    </nc>
    <odxf>
      <font>
        <color auto="1"/>
      </font>
    </odxf>
    <ndxf>
      <font>
        <color auto="1"/>
      </font>
    </ndxf>
  </rcc>
  <rcc rId="6057" sId="2" odxf="1" dxf="1">
    <nc r="F91" t="inlineStr">
      <is>
        <t>SANANDER VIAJES (ACUERDO MARCO)</t>
      </is>
    </nc>
    <odxf>
      <font>
        <color rgb="FF000000"/>
      </font>
      <border outline="0">
        <right style="thin">
          <color indexed="64"/>
        </right>
      </border>
    </odxf>
    <ndxf>
      <font>
        <color auto="1"/>
      </font>
      <border outline="0">
        <right/>
      </border>
    </ndxf>
  </rcc>
  <rcc rId="6058" sId="2" odxf="1" dxf="1">
    <nc r="B92" t="inlineStr">
      <is>
        <t>12/10/2024 - 13/10/2024           ALICANTE</t>
      </is>
    </nc>
    <odxf>
      <font>
        <color rgb="FF000000"/>
      </font>
    </odxf>
    <ndxf>
      <font>
        <color auto="1"/>
      </font>
    </ndxf>
  </rcc>
  <rcc rId="6059" sId="2" odxf="1" dxf="1">
    <nc r="C92" t="inlineStr">
      <is>
        <t xml:space="preserve">Asistencia al curso de extensión de la Escuela de Asturianía  </t>
      </is>
    </nc>
    <odxf>
      <font>
        <color rgb="FF000000"/>
      </font>
    </odxf>
    <ndxf>
      <font>
        <sz val="10"/>
        <color rgb="FF000000"/>
        <name val="Open Sans"/>
        <scheme val="none"/>
      </font>
    </ndxf>
  </rcc>
  <rcc rId="6060" sId="2" odxf="1" dxf="1">
    <nc r="D92" t="inlineStr">
      <is>
        <t>320,43€   194,40€</t>
      </is>
    </nc>
    <odxf>
      <numFmt numFmtId="0" formatCode="General"/>
    </odxf>
    <ndxf>
      <numFmt numFmtId="164" formatCode="#,##0.00\ &quot;€&quot;"/>
    </ndxf>
  </rcc>
  <rcc rId="6061" sId="2" odxf="1" dxf="1">
    <nc r="E92" t="inlineStr">
      <is>
        <t xml:space="preserve">VUELOS                 HOTEL  </t>
      </is>
    </nc>
    <odxf>
      <font>
        <color auto="1"/>
      </font>
    </odxf>
    <ndxf>
      <font>
        <color auto="1"/>
      </font>
    </ndxf>
  </rcc>
  <rcc rId="6062" sId="2" odxf="1" dxf="1">
    <nc r="F92" t="inlineStr">
      <is>
        <t>SANANDER VIAJES (ACUERDO MARCO)</t>
      </is>
    </nc>
    <odxf>
      <font>
        <color rgb="FF000000"/>
      </font>
      <border outline="0">
        <right style="thin">
          <color indexed="64"/>
        </right>
      </border>
    </odxf>
    <ndxf>
      <font>
        <color indexed="8"/>
      </font>
      <border outline="0">
        <right/>
      </border>
    </ndxf>
  </rcc>
  <rcc rId="6063" sId="2" odxf="1" dxf="1">
    <nc r="B93" t="inlineStr">
      <is>
        <t>14/10/2024 - 16/10/2024 BRUSELAS</t>
      </is>
    </nc>
    <odxf>
      <font>
        <color rgb="FF000000"/>
      </font>
    </odxf>
    <ndxf>
      <font>
        <color indexed="8"/>
      </font>
    </ndxf>
  </rcc>
  <rcc rId="6064" sId="2" odxf="1" dxf="1">
    <nc r="C93" t="inlineStr">
      <is>
        <t>Asistencia al acto de recepción del embajador de España en Bélgica con motivo de la fiesta nacional</t>
      </is>
    </nc>
    <odxf>
      <font>
        <color rgb="FF000000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0"/>
        <color rgb="FF000000"/>
        <name val="Open Sans"/>
        <scheme val="none"/>
      </font>
      <border outline="0">
        <left/>
        <right/>
        <top/>
        <bottom/>
      </border>
    </ndxf>
  </rcc>
  <rcc rId="6065" sId="2" odxf="1" dxf="1">
    <nc r="D93" t="inlineStr">
      <is>
        <t xml:space="preserve">326,01€ 507,01€  </t>
      </is>
    </nc>
    <odxf>
      <font>
        <color auto="1"/>
      </font>
    </odxf>
    <ndxf>
      <font>
        <color auto="1"/>
      </font>
    </ndxf>
  </rcc>
  <rcc rId="6066" sId="2" odxf="1" dxf="1">
    <nc r="E93" t="inlineStr">
      <is>
        <t xml:space="preserve">VUELOS                  HOTEL </t>
      </is>
    </nc>
    <odxf>
      <font>
        <color auto="1"/>
      </font>
    </odxf>
    <ndxf>
      <font>
        <color auto="1"/>
      </font>
    </ndxf>
  </rcc>
  <rcc rId="6067" sId="2" odxf="1" dxf="1">
    <nc r="F93" t="inlineStr">
      <is>
        <t>SANANDER VIAJES (ACUERDO MARCO)</t>
      </is>
    </nc>
    <odxf>
      <font>
        <color rgb="FF000000"/>
      </font>
      <border outline="0">
        <right style="thin">
          <color indexed="64"/>
        </right>
      </border>
    </odxf>
    <ndxf>
      <font>
        <color indexed="8"/>
      </font>
      <border outline="0">
        <right/>
      </border>
    </ndxf>
  </rcc>
  <rcc rId="6068" sId="2" odxf="1" dxf="1">
    <nc r="B94" t="inlineStr">
      <is>
        <t>19/10/2024 - 20/10/2024 CORUÑA</t>
      </is>
    </nc>
    <odxf>
      <font>
        <color rgb="FF000000"/>
      </font>
    </odxf>
    <ndxf>
      <font>
        <color indexed="8"/>
      </font>
    </ndxf>
  </rcc>
  <rcc rId="6069" sId="2" odxf="1" dxf="1">
    <nc r="C94" t="inlineStr">
      <is>
        <t>Asistencia a los actos del día del Desarme organizados por el centro asturiano de A Coruña</t>
      </is>
    </nc>
    <odxf>
      <font>
        <color rgb="FF000000"/>
      </font>
    </odxf>
    <ndxf>
      <font>
        <sz val="10"/>
        <color rgb="FF000000"/>
        <name val="Open Sans"/>
        <scheme val="none"/>
      </font>
    </ndxf>
  </rcc>
  <rcc rId="6070" sId="2" odxf="1" dxf="1" numFmtId="11">
    <nc r="D94">
      <v>91.04</v>
    </nc>
    <odxf>
      <font>
        <color auto="1"/>
      </font>
      <numFmt numFmtId="0" formatCode="General"/>
    </odxf>
    <ndxf>
      <font>
        <color auto="1"/>
      </font>
      <numFmt numFmtId="12" formatCode="#,##0.00\ &quot;€&quot;;[Red]\-#,##0.00\ &quot;€&quot;"/>
    </ndxf>
  </rcc>
  <rcc rId="6071" sId="2" odxf="1" dxf="1">
    <nc r="E94" t="inlineStr">
      <is>
        <t>HOTEL</t>
      </is>
    </nc>
    <odxf>
      <font>
        <color auto="1"/>
      </font>
    </odxf>
    <ndxf>
      <font>
        <color auto="1"/>
      </font>
    </ndxf>
  </rcc>
  <rcc rId="6072" sId="2" odxf="1" dxf="1">
    <nc r="F94" t="inlineStr">
      <is>
        <t>SANANDER VIAJES (ACUERDO MARCO)</t>
      </is>
    </nc>
    <odxf>
      <font>
        <color rgb="FF000000"/>
      </font>
      <border outline="0">
        <right style="thin">
          <color indexed="64"/>
        </right>
      </border>
    </odxf>
    <ndxf>
      <font>
        <color indexed="8"/>
      </font>
      <border outline="0">
        <right/>
      </border>
    </ndxf>
  </rcc>
  <rcc rId="6073" sId="2" odxf="1" dxf="1">
    <nc r="B95" t="inlineStr">
      <is>
        <t>22/10/2024 - 23/10/2024 MADRID</t>
      </is>
    </nc>
    <odxf>
      <font>
        <color rgb="FF000000"/>
      </font>
    </odxf>
    <ndxf>
      <font>
        <color auto="1"/>
      </font>
    </ndxf>
  </rcc>
  <rcc rId="6074" sId="2" odxf="1" dxf="1">
    <nc r="C95" t="inlineStr">
      <is>
        <t>Asistencia al acto "Asturias, retos y desfíos de futuro"</t>
      </is>
    </nc>
    <odxf>
      <font>
        <color rgb="FF000000"/>
      </font>
    </odxf>
    <ndxf>
      <font>
        <color indexed="8"/>
      </font>
    </ndxf>
  </rcc>
  <rcc rId="6075" sId="2" odxf="1" dxf="1">
    <nc r="D95" t="inlineStr">
      <is>
        <t>51,96€      260,28€</t>
      </is>
    </nc>
    <odxf>
      <font>
        <color auto="1"/>
      </font>
    </odxf>
    <ndxf>
      <font>
        <color auto="1"/>
      </font>
    </ndxf>
  </rcc>
  <rcc rId="6076" sId="2" odxf="1" dxf="1">
    <nc r="E95" t="inlineStr">
      <is>
        <t xml:space="preserve">BILLETES                 HOTEL </t>
      </is>
    </nc>
    <odxf>
      <font>
        <color auto="1"/>
      </font>
    </odxf>
    <ndxf>
      <font>
        <color auto="1"/>
      </font>
    </ndxf>
  </rcc>
  <rcc rId="6077" sId="2" odxf="1" dxf="1">
    <nc r="F95" t="inlineStr">
      <is>
        <t>SANANDER VIAJES (ACUERDO MARCO)</t>
      </is>
    </nc>
    <odxf>
      <font>
        <color rgb="FF000000"/>
      </font>
      <border outline="0">
        <right style="thin">
          <color indexed="64"/>
        </right>
      </border>
    </odxf>
    <ndxf>
      <font>
        <color indexed="8"/>
      </font>
      <border outline="0">
        <right/>
      </border>
    </ndxf>
  </rcc>
  <rcc rId="6078" sId="2" odxf="1" dxf="1">
    <nc r="B96" t="inlineStr">
      <is>
        <t>10/11/2024 - 19/11/2024  URUGUAY - ARGENTINA</t>
      </is>
    </nc>
    <odxf>
      <font>
        <color rgb="FF000000"/>
      </font>
    </odxf>
    <ndxf>
      <font>
        <color auto="1"/>
      </font>
    </ndxf>
  </rcc>
  <rcc rId="6079" sId="2" odxf="1" dxf="1">
    <nc r="C96" t="inlineStr">
      <is>
        <t>Viaje institucional y reuniones con los centros asturianos de Uruguay y Buenos Aires</t>
      </is>
    </nc>
    <odxf>
      <font>
        <color rgb="FF000000"/>
      </font>
    </odxf>
    <ndxf>
      <font>
        <color indexed="8"/>
      </font>
    </ndxf>
  </rcc>
  <rcc rId="6080" sId="2" odxf="1" dxf="1">
    <nc r="D96" t="inlineStr">
      <is>
        <t xml:space="preserve">1685,73€      383,80€       121,72€       270,24€       978,93€     314,77€   </t>
      </is>
    </nc>
    <odxf>
      <font>
        <color auto="1"/>
      </font>
    </odxf>
    <ndxf>
      <font>
        <color auto="1"/>
      </font>
    </ndxf>
  </rcc>
  <rcc rId="6081" sId="2" odxf="1" dxf="1">
    <nc r="E96" t="inlineStr">
      <is>
        <t>VUELO LARGO      VUELO URU-ARG         SEGURO                 HOTEL URUGUAY      HOTEL ARGENTINA      TRASLADOS</t>
      </is>
    </nc>
    <odxf>
      <font>
        <color auto="1"/>
      </font>
    </odxf>
    <ndxf>
      <font>
        <color auto="1"/>
      </font>
    </ndxf>
  </rcc>
  <rcc rId="6082" sId="2" odxf="1" dxf="1">
    <nc r="F96" t="inlineStr">
      <is>
        <t>SANANDER VIAJES (ACUERDO MARCO)</t>
      </is>
    </nc>
    <odxf>
      <font>
        <color rgb="FF000000"/>
      </font>
      <border outline="0">
        <right style="thin">
          <color indexed="64"/>
        </right>
      </border>
    </odxf>
    <ndxf>
      <font>
        <color indexed="8"/>
      </font>
      <border outline="0">
        <right/>
      </border>
    </ndxf>
  </rcc>
  <rcc rId="6083" sId="2" odxf="1" dxf="1">
    <nc r="B97" t="inlineStr">
      <is>
        <t>23/11/2024 - 25/11/2024 GINEBRA - LAUSANNE</t>
      </is>
    </nc>
    <odxf>
      <font>
        <color rgb="FF000000"/>
      </font>
    </odxf>
    <ndxf>
      <font>
        <color auto="1"/>
      </font>
    </ndxf>
  </rcc>
  <rcc rId="6084" sId="2" odxf="1" dxf="1">
    <nc r="C97" t="inlineStr">
      <is>
        <t>Asistencia a la comida del socio del centro asturiano de Lausanne</t>
      </is>
    </nc>
    <odxf>
      <font>
        <color rgb="FF000000"/>
      </font>
    </odxf>
    <ndxf>
      <font>
        <color indexed="8"/>
      </font>
    </ndxf>
  </rcc>
  <rcc rId="6085" sId="2" odxf="1" dxf="1">
    <nc r="D97" t="inlineStr">
      <is>
        <t xml:space="preserve">487,23€      205,40€     182,63€     34,41€     </t>
      </is>
    </nc>
    <odxf>
      <font>
        <color auto="1"/>
      </font>
    </odxf>
    <ndxf>
      <font>
        <color auto="1"/>
      </font>
    </ndxf>
  </rcc>
  <rcc rId="6086" sId="2" odxf="1" dxf="1">
    <nc r="E97" t="inlineStr">
      <is>
        <t>VUELOS                 HOTEL GINEBRA   HOTEL LAUSANNE    BILLETE TREN</t>
      </is>
    </nc>
    <odxf>
      <font>
        <color auto="1"/>
      </font>
    </odxf>
    <ndxf>
      <font>
        <color auto="1"/>
      </font>
    </ndxf>
  </rcc>
  <rcc rId="6087" sId="2" odxf="1" dxf="1">
    <nc r="F97" t="inlineStr">
      <is>
        <t>SANANDER VIAJES (ACUERDO MARCO)</t>
      </is>
    </nc>
    <odxf>
      <font>
        <color rgb="FF000000"/>
      </font>
      <border outline="0">
        <right style="thin">
          <color indexed="64"/>
        </right>
      </border>
    </odxf>
    <ndxf>
      <font>
        <color indexed="8"/>
      </font>
      <border outline="0">
        <right/>
      </border>
    </ndxf>
  </rcc>
  <rcc rId="6088" sId="2">
    <nc r="A91" t="inlineStr">
      <is>
        <t>Agenda 11</t>
      </is>
    </nc>
  </rcc>
  <rcc rId="6089" sId="2">
    <nc r="A92" t="inlineStr">
      <is>
        <t>Agenda 12</t>
      </is>
    </nc>
  </rcc>
  <rcc rId="6090" sId="2">
    <nc r="A93" t="inlineStr">
      <is>
        <t>Agenda 13</t>
      </is>
    </nc>
  </rcc>
  <rcc rId="6091" sId="2">
    <nc r="A94" t="inlineStr">
      <is>
        <t>Agenda 14</t>
      </is>
    </nc>
  </rcc>
  <rcc rId="6092" sId="2">
    <nc r="A95" t="inlineStr">
      <is>
        <t>Agenda 15</t>
      </is>
    </nc>
  </rcc>
  <rcc rId="6093" sId="2">
    <nc r="A96" t="inlineStr">
      <is>
        <t>Agenda 16</t>
      </is>
    </nc>
  </rcc>
  <rcc rId="6094" sId="2">
    <nc r="A97" t="inlineStr">
      <is>
        <t>Agenda 17</t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W18" start="0" length="0">
    <dxf>
      <fill>
        <patternFill patternType="none">
          <bgColor indexed="65"/>
        </patternFill>
      </fill>
      <border outline="0">
        <top style="thin">
          <color indexed="55"/>
        </top>
        <bottom style="thin">
          <color indexed="55"/>
        </bottom>
      </border>
    </dxf>
  </rfmt>
  <rfmt sheetId="5" sqref="X18" start="0" length="0">
    <dxf>
      <fill>
        <patternFill>
          <bgColor indexed="22"/>
        </patternFill>
      </fill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dxf>
  </rfmt>
  <rcc rId="6095" sId="5" odxf="1" dxf="1">
    <oc r="A7" t="inlineStr">
      <is>
        <t>GIMENA LLAMEDO SUÁREZ</t>
      </is>
    </oc>
    <nc r="A7"/>
    <odxf>
      <font>
        <sz val="10"/>
        <color auto="1"/>
      </font>
      <alignment vertical="top" wrapText="1" readingOrder="0"/>
      <border outline="0">
        <bottom style="thin">
          <color indexed="55"/>
        </bottom>
      </border>
    </odxf>
    <ndxf>
      <font>
        <sz val="10"/>
        <color indexed="9"/>
      </font>
      <alignment vertical="bottom" wrapText="0" readingOrder="0"/>
      <border outline="0">
        <bottom style="double">
          <color indexed="55"/>
        </bottom>
      </border>
    </ndxf>
  </rcc>
  <rcc rId="6096" sId="5" odxf="1" dxf="1">
    <oc r="B7" t="inlineStr">
      <is>
        <t>CONSEJERA DE PRESIDENCIA, RETO DEMOGRÁFICO, IGUALDAD Y TURISMO</t>
      </is>
    </oc>
    <nc r="B7"/>
    <odxf>
      <font>
        <b val="0"/>
        <sz val="10"/>
        <color auto="1"/>
      </font>
      <border outline="0">
        <bottom style="thin">
          <color indexed="55"/>
        </bottom>
      </border>
    </odxf>
    <ndxf>
      <font>
        <b/>
        <sz val="10"/>
        <color indexed="9"/>
      </font>
      <border outline="0">
        <bottom style="double">
          <color indexed="55"/>
        </bottom>
      </border>
    </ndxf>
  </rcc>
  <rcc rId="6097" sId="5" odxf="1" dxf="1">
    <oc r="C7" t="inlineStr">
      <is>
        <t>121A</t>
      </is>
    </oc>
    <nc r="C7"/>
    <odxf>
      <font>
        <b val="0"/>
        <sz val="10"/>
        <color auto="1"/>
      </font>
      <border outline="0">
        <bottom style="thin">
          <color indexed="55"/>
        </bottom>
      </border>
    </odxf>
    <ndxf>
      <font>
        <b/>
        <sz val="10"/>
        <color indexed="9"/>
      </font>
      <border outline="0">
        <bottom style="double">
          <color indexed="55"/>
        </bottom>
      </border>
    </ndxf>
  </rcc>
  <rcc rId="6098" sId="5" odxf="1" dxf="1">
    <oc r="D7">
      <v>195.75</v>
    </oc>
    <nc r="D7" t="inlineStr">
      <is>
        <t>Alojam. 
y/o
manutenc.</t>
      </is>
    </nc>
    <odxf>
      <font>
        <b val="0"/>
        <sz val="10"/>
        <color auto="1"/>
      </font>
      <numFmt numFmtId="164" formatCode="#,##0.00\ &quot;€&quot;"/>
      <alignment horizontal="right" wrapText="0" readingOrder="0"/>
      <border outline="0"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alignment horizontal="center" wrapText="1" readingOrder="0"/>
      <border outline="0">
        <top style="double">
          <color indexed="55"/>
        </top>
        <bottom style="double">
          <color indexed="55"/>
        </bottom>
      </border>
    </ndxf>
  </rcc>
  <rcc rId="6099" sId="5" odxf="1" dxf="1">
    <oc r="E7">
      <v>0</v>
    </oc>
    <nc r="E7" t="inlineStr">
      <is>
        <t>Locomoción</t>
      </is>
    </nc>
    <odxf>
      <font>
        <b val="0"/>
        <sz val="10"/>
        <color auto="1"/>
      </font>
      <numFmt numFmtId="164" formatCode="#,##0.00\ &quot;€&quot;"/>
      <alignment horizontal="right" wrapText="0" readingOrder="0"/>
      <border outline="0"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alignment horizontal="center" wrapText="1" readingOrder="0"/>
      <border outline="0">
        <top style="double">
          <color indexed="55"/>
        </top>
        <bottom style="double">
          <color indexed="55"/>
        </bottom>
      </border>
    </ndxf>
  </rcc>
  <rcc rId="6100" sId="5" odxf="1" dxf="1">
    <oc r="F7">
      <f>SUM(D7:E7)</f>
    </oc>
    <nc r="F7" t="inlineStr">
      <is>
        <t>Total</t>
      </is>
    </nc>
    <odxf>
      <font>
        <b val="0"/>
        <sz val="10"/>
        <color auto="1"/>
      </font>
      <numFmt numFmtId="164" formatCode="#,##0.00\ &quot;€&quot;"/>
      <alignment horizontal="right" wrapText="0" readingOrder="0"/>
      <border outline="0"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alignment horizontal="center" wrapText="1" readingOrder="0"/>
      <border outline="0">
        <top style="double">
          <color indexed="55"/>
        </top>
        <bottom style="double">
          <color indexed="55"/>
        </bottom>
      </border>
    </ndxf>
  </rcc>
  <rcc rId="6101" sId="5" odxf="1" dxf="1">
    <oc r="G7">
      <v>0</v>
    </oc>
    <nc r="G7" t="inlineStr">
      <is>
        <t>Alojam. 
y/o
manutenc.</t>
      </is>
    </nc>
    <odxf>
      <font>
        <b val="0"/>
        <sz val="10"/>
        <color auto="1"/>
      </font>
      <numFmt numFmtId="164" formatCode="#,##0.00\ &quot;€&quot;"/>
      <alignment horizontal="right" wrapText="0" readingOrder="0"/>
      <border outline="0">
        <top/>
        <bottom style="thin">
          <color indexed="55"/>
        </bottom>
      </border>
    </odxf>
    <ndxf>
      <font>
        <b/>
        <sz val="10"/>
        <color auto="1"/>
      </font>
      <numFmt numFmtId="0" formatCode="General"/>
      <alignment horizontal="center" wrapText="1" readingOrder="0"/>
      <border outline="0">
        <top style="double">
          <color indexed="55"/>
        </top>
        <bottom style="double">
          <color indexed="55"/>
        </bottom>
      </border>
    </ndxf>
  </rcc>
  <rcc rId="6102" sId="5" odxf="1" dxf="1">
    <oc r="H7">
      <v>0</v>
    </oc>
    <nc r="H7" t="inlineStr">
      <is>
        <t>Locomoción</t>
      </is>
    </nc>
    <odxf>
      <font>
        <b val="0"/>
        <sz val="10"/>
        <color auto="1"/>
      </font>
      <numFmt numFmtId="164" formatCode="#,##0.00\ &quot;€&quot;"/>
      <alignment horizontal="right" wrapText="0" readingOrder="0"/>
      <border outline="0">
        <top/>
        <bottom style="thin">
          <color indexed="55"/>
        </bottom>
      </border>
    </odxf>
    <ndxf>
      <font>
        <b/>
        <sz val="10"/>
        <color auto="1"/>
      </font>
      <numFmt numFmtId="0" formatCode="General"/>
      <alignment horizontal="center" wrapText="1" readingOrder="0"/>
      <border outline="0">
        <top style="double">
          <color indexed="55"/>
        </top>
        <bottom style="double">
          <color indexed="55"/>
        </bottom>
      </border>
    </ndxf>
  </rcc>
  <rcc rId="6103" sId="5" odxf="1" dxf="1">
    <oc r="I7">
      <f>SUM(G7:H7)</f>
    </oc>
    <nc r="I7" t="inlineStr">
      <is>
        <t>Total</t>
      </is>
    </nc>
    <odxf>
      <font>
        <b val="0"/>
        <sz val="10"/>
        <color auto="1"/>
      </font>
      <numFmt numFmtId="164" formatCode="#,##0.00\ &quot;€&quot;"/>
      <alignment horizontal="right" wrapText="0" readingOrder="0"/>
      <border outline="0"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alignment horizontal="center" wrapText="1" readingOrder="0"/>
      <border outline="0">
        <top style="double">
          <color indexed="55"/>
        </top>
        <bottom style="double">
          <color indexed="55"/>
        </bottom>
      </border>
    </ndxf>
  </rcc>
  <rcc rId="6104" sId="5" odxf="1" dxf="1">
    <oc r="J7">
      <f>26.67+26.67+53.34+53.34+53.34</f>
    </oc>
    <nc r="J7" t="inlineStr">
      <is>
        <t>Alojam. 
y/o
manutenc.</t>
      </is>
    </nc>
    <ndxf>
      <font>
        <b/>
        <sz val="10"/>
        <color auto="1"/>
      </font>
      <numFmt numFmtId="0" formatCode="General"/>
      <alignment horizontal="center" wrapText="1" readingOrder="0"/>
      <border outline="0">
        <top style="double">
          <color indexed="55"/>
        </top>
        <bottom style="double">
          <color indexed="55"/>
        </bottom>
      </border>
    </ndxf>
  </rcc>
  <rcc rId="6105" sId="5" odxf="1" dxf="1">
    <oc r="K7">
      <f>14.6+13.55+9.9</f>
    </oc>
    <nc r="K7" t="inlineStr">
      <is>
        <t>Locomoción</t>
      </is>
    </nc>
    <ndxf>
      <font>
        <b/>
        <sz val="10"/>
        <color auto="1"/>
      </font>
      <numFmt numFmtId="0" formatCode="General"/>
      <alignment horizontal="center" wrapText="1" readingOrder="0"/>
      <border outline="0">
        <top style="double">
          <color indexed="55"/>
        </top>
        <bottom style="double">
          <color indexed="55"/>
        </bottom>
      </border>
    </ndxf>
  </rcc>
  <rcc rId="6106" sId="5" odxf="1" dxf="1">
    <oc r="L7">
      <f>SUM(J7:K7)</f>
    </oc>
    <nc r="L7" t="inlineStr">
      <is>
        <t>Total</t>
      </is>
    </nc>
    <odxf>
      <font>
        <b val="0"/>
        <sz val="10"/>
        <color auto="1"/>
      </font>
      <numFmt numFmtId="164" formatCode="#,##0.00\ &quot;€&quot;"/>
      <alignment horizontal="right" wrapText="0" readingOrder="0"/>
      <border outline="0"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alignment horizontal="center" wrapText="1" readingOrder="0"/>
      <border outline="0">
        <top style="double">
          <color indexed="55"/>
        </top>
        <bottom style="double">
          <color indexed="55"/>
        </bottom>
      </border>
    </ndxf>
  </rcc>
  <rcc rId="6107" sId="5" odxf="1" dxf="1">
    <oc r="M7">
      <f>D7+G7+J7</f>
    </oc>
    <nc r="M7" t="inlineStr">
      <is>
        <t>Alojam. 
y/o
manutenc.</t>
      </is>
    </nc>
    <odxf>
      <font>
        <b val="0"/>
        <sz val="10"/>
        <color indexed="9"/>
      </font>
      <numFmt numFmtId="164" formatCode="#,##0.00\ &quot;€&quot;"/>
      <alignment horizontal="right" wrapText="0" readingOrder="0"/>
      <border outline="0">
        <top/>
        <bottom style="thin">
          <color indexed="55"/>
        </bottom>
      </border>
    </odxf>
    <ndxf>
      <font>
        <b/>
        <sz val="10"/>
        <color indexed="9"/>
      </font>
      <numFmt numFmtId="0" formatCode="General"/>
      <alignment horizontal="center" wrapText="1" readingOrder="0"/>
      <border outline="0">
        <top style="double">
          <color indexed="55"/>
        </top>
        <bottom style="double">
          <color indexed="55"/>
        </bottom>
      </border>
    </ndxf>
  </rcc>
  <rcc rId="6108" sId="5" odxf="1" dxf="1">
    <oc r="N7">
      <f>E7+H7+K7</f>
    </oc>
    <nc r="N7" t="inlineStr">
      <is>
        <t>Locomoción</t>
      </is>
    </nc>
    <odxf>
      <font>
        <b val="0"/>
        <sz val="10"/>
        <color indexed="9"/>
      </font>
      <numFmt numFmtId="164" formatCode="#,##0.00\ &quot;€&quot;"/>
      <alignment horizontal="right" wrapText="0" readingOrder="0"/>
      <border outline="0">
        <left/>
        <right style="thin">
          <color indexed="55"/>
        </right>
        <top/>
        <bottom style="thin">
          <color indexed="55"/>
        </bottom>
      </border>
    </odxf>
    <ndxf>
      <font>
        <b/>
        <sz val="10"/>
        <color indexed="9"/>
      </font>
      <numFmt numFmtId="0" formatCode="General"/>
      <alignment horizontal="center" wrapText="1" readingOrder="0"/>
      <border outline="0">
        <left style="thin">
          <color indexed="55"/>
        </left>
        <right style="double">
          <color indexed="55"/>
        </right>
        <top style="double">
          <color indexed="55"/>
        </top>
        <bottom style="double">
          <color indexed="55"/>
        </bottom>
      </border>
    </ndxf>
  </rcc>
  <rcc rId="6109" sId="5" odxf="1" dxf="1">
    <oc r="O7">
      <f>SUM(M7:N7)</f>
    </oc>
    <nc r="O7" t="inlineStr">
      <is>
        <t>Total</t>
      </is>
    </nc>
    <odxf>
      <font>
        <i/>
        <sz val="10"/>
        <color indexed="9"/>
      </font>
      <numFmt numFmtId="164" formatCode="#,##0.00\ &quot;€&quot;"/>
      <alignment horizontal="right" wrapText="0" readingOrder="0"/>
      <border outline="0">
        <left/>
        <right/>
        <top/>
        <bottom style="thin">
          <color indexed="55"/>
        </bottom>
      </border>
    </odxf>
    <ndxf>
      <font>
        <i val="0"/>
        <sz val="10"/>
        <color indexed="9"/>
      </font>
      <numFmt numFmtId="0" formatCode="General"/>
      <alignment horizontal="center" wrapText="1" readingOrder="0"/>
      <border outline="0">
        <left style="thin">
          <color indexed="55"/>
        </left>
        <right style="double">
          <color indexed="55"/>
        </right>
        <top style="double">
          <color indexed="55"/>
        </top>
        <bottom style="double">
          <color indexed="55"/>
        </bottom>
      </border>
    </ndxf>
  </rcc>
  <rcc rId="6110" sId="5" odxf="1" dxf="1">
    <oc r="P7">
      <v>0</v>
    </oc>
    <nc r="P7" t="inlineStr">
      <is>
        <t>Alojam. 
y/o
manutenc.</t>
      </is>
    </nc>
    <ndxf>
      <font>
        <b/>
        <sz val="10"/>
        <color auto="1"/>
      </font>
      <numFmt numFmtId="0" formatCode="General"/>
      <fill>
        <patternFill patternType="solid">
          <bgColor theme="0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1" sId="5" odxf="1" dxf="1">
    <oc r="Q7">
      <v>0</v>
    </oc>
    <nc r="Q7" t="inlineStr">
      <is>
        <t>Locomoción</t>
      </is>
    </nc>
    <ndxf>
      <font>
        <b/>
        <sz val="10"/>
        <color auto="1"/>
      </font>
      <numFmt numFmtId="0" formatCode="General"/>
      <fill>
        <patternFill patternType="solid">
          <bgColor theme="0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2" sId="5" odxf="1" dxf="1">
    <oc r="R7">
      <f>SUM(P7:Q7)</f>
    </oc>
    <nc r="R7" t="inlineStr">
      <is>
        <t>Total</t>
      </is>
    </nc>
    <ndxf>
      <font>
        <b/>
        <sz val="10"/>
        <color auto="1"/>
      </font>
      <numFmt numFmtId="0" formatCode="General"/>
      <fill>
        <patternFill>
          <bgColor theme="0" tint="-0.14999847407452621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3" sId="5" odxf="1" dxf="1">
    <oc r="S7">
      <v>0</v>
    </oc>
    <nc r="S7" t="inlineStr">
      <is>
        <t>Alojam. 
y/o
manutenc.</t>
      </is>
    </nc>
    <ndxf>
      <font>
        <b/>
        <sz val="10"/>
        <color auto="1"/>
      </font>
      <numFmt numFmtId="0" formatCode="General"/>
      <fill>
        <patternFill patternType="solid">
          <bgColor theme="0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4" sId="5" odxf="1" dxf="1">
    <oc r="T7">
      <v>0</v>
    </oc>
    <nc r="T7" t="inlineStr">
      <is>
        <t>Locomoción</t>
      </is>
    </nc>
    <ndxf>
      <font>
        <b/>
        <sz val="10"/>
        <color auto="1"/>
      </font>
      <numFmt numFmtId="0" formatCode="General"/>
      <fill>
        <patternFill patternType="solid">
          <bgColor theme="0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5" sId="5" odxf="1" dxf="1">
    <oc r="U7">
      <f>SUM(S7:T7)</f>
    </oc>
    <nc r="U7" t="inlineStr">
      <is>
        <t>Total</t>
      </is>
    </nc>
    <ndxf>
      <font>
        <b/>
        <sz val="10"/>
        <color auto="1"/>
      </font>
      <numFmt numFmtId="0" formatCode="General"/>
      <fill>
        <patternFill>
          <bgColor theme="0" tint="-0.14999847407452621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6" sId="5" odxf="1" dxf="1">
    <oc r="V7">
      <v>0</v>
    </oc>
    <nc r="V7" t="inlineStr">
      <is>
        <t>Alojam. 
y/o
manutenc.</t>
      </is>
    </nc>
    <ndxf>
      <font>
        <b/>
        <sz val="10"/>
        <color auto="1"/>
      </font>
      <numFmt numFmtId="0" formatCode="General"/>
      <fill>
        <patternFill patternType="solid">
          <bgColor theme="0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7" sId="5" odxf="1" dxf="1">
    <oc r="W7">
      <v>0</v>
    </oc>
    <nc r="W7" t="inlineStr">
      <is>
        <t>Locomoción</t>
      </is>
    </nc>
    <ndxf>
      <font>
        <b/>
        <sz val="10"/>
        <color auto="1"/>
      </font>
      <numFmt numFmtId="0" formatCode="General"/>
      <fill>
        <patternFill patternType="solid">
          <bgColor theme="0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8" sId="5" odxf="1" dxf="1">
    <oc r="X7">
      <f>SUM(V7:W7)</f>
    </oc>
    <nc r="X7" t="inlineStr">
      <is>
        <t>Total</t>
      </is>
    </nc>
    <ndxf>
      <font>
        <b/>
        <sz val="10"/>
        <color auto="1"/>
      </font>
      <numFmt numFmtId="0" formatCode="General"/>
      <fill>
        <patternFill>
          <bgColor theme="0" tint="-0.14999847407452621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9" sId="5" odxf="1" dxf="1">
    <oc r="Y7">
      <f>SUM(P7,S7,V7)</f>
    </oc>
    <nc r="Y7" t="inlineStr">
      <is>
        <t>Alojam. 
y/o
manutenc.</t>
      </is>
    </nc>
    <odxf>
      <font>
        <b val="0"/>
        <sz val="10"/>
        <color indexed="9"/>
      </font>
      <numFmt numFmtId="164" formatCode="#,##0.00\ &quot;€&quot;"/>
      <alignment horizontal="right" wrapText="0" readingOrder="0"/>
      <border outline="0">
        <top/>
        <bottom style="thin">
          <color indexed="55"/>
        </bottom>
      </border>
    </odxf>
    <ndxf>
      <font>
        <b/>
        <sz val="10"/>
        <color indexed="9"/>
      </font>
      <numFmt numFmtId="0" formatCode="General"/>
      <alignment horizontal="center" wrapText="1" readingOrder="0"/>
      <border outline="0">
        <top style="double">
          <color indexed="55"/>
        </top>
        <bottom style="double">
          <color indexed="55"/>
        </bottom>
      </border>
    </ndxf>
  </rcc>
  <rcc rId="6120" sId="5" odxf="1" dxf="1">
    <oc r="Z7">
      <f>SUM(Q7,T7,W7)</f>
    </oc>
    <nc r="Z7" t="inlineStr">
      <is>
        <t>Locomoción</t>
      </is>
    </nc>
    <odxf>
      <font>
        <b val="0"/>
        <sz val="10"/>
        <color indexed="9"/>
      </font>
      <numFmt numFmtId="164" formatCode="#,##0.00\ &quot;€&quot;"/>
      <alignment horizontal="right" wrapText="0" readingOrder="0"/>
      <border outline="0">
        <left/>
        <right style="thin">
          <color indexed="55"/>
        </right>
        <top/>
        <bottom style="thin">
          <color indexed="55"/>
        </bottom>
      </border>
    </odxf>
    <ndxf>
      <font>
        <b/>
        <sz val="10"/>
        <color indexed="9"/>
      </font>
      <numFmt numFmtId="0" formatCode="General"/>
      <alignment horizontal="center" wrapText="1" readingOrder="0"/>
      <border outline="0">
        <left style="thin">
          <color indexed="55"/>
        </left>
        <right style="double">
          <color indexed="55"/>
        </right>
        <top style="double">
          <color indexed="55"/>
        </top>
        <bottom style="double">
          <color indexed="55"/>
        </bottom>
      </border>
    </ndxf>
  </rcc>
  <rcc rId="6121" sId="5" odxf="1" dxf="1">
    <oc r="AA7">
      <f>SUM(R7,U7,X7)</f>
    </oc>
    <nc r="AA7" t="inlineStr">
      <is>
        <t>Total</t>
      </is>
    </nc>
    <odxf>
      <font>
        <i/>
        <sz val="10"/>
        <color indexed="9"/>
      </font>
      <numFmt numFmtId="164" formatCode="#,##0.00\ &quot;€&quot;"/>
      <alignment horizontal="right" wrapText="0" readingOrder="0"/>
      <border outline="0">
        <left/>
        <right/>
        <top/>
        <bottom style="thin">
          <color indexed="55"/>
        </bottom>
      </border>
    </odxf>
    <ndxf>
      <font>
        <i val="0"/>
        <sz val="10"/>
        <color indexed="9"/>
      </font>
      <numFmt numFmtId="0" formatCode="General"/>
      <alignment horizontal="center" wrapText="1" readingOrder="0"/>
      <border outline="0">
        <left style="thin">
          <color indexed="55"/>
        </left>
        <right style="double">
          <color indexed="55"/>
        </right>
        <top style="double">
          <color indexed="55"/>
        </top>
        <bottom style="double">
          <color indexed="55"/>
        </bottom>
      </border>
    </ndxf>
  </rcc>
  <rcc rId="6122" sId="5" odxf="1" dxf="1">
    <oc r="AB7">
      <v>0</v>
    </oc>
    <nc r="AB7" t="inlineStr">
      <is>
        <t>Alojam. 
y/o
manutenc.</t>
      </is>
    </nc>
    <odxf>
      <font>
        <b val="0"/>
        <sz val="10"/>
        <color auto="1"/>
      </font>
      <numFmt numFmtId="164" formatCode="#,##0.00\ &quot;€&quot;"/>
      <fill>
        <patternFill patternType="none">
          <bgColor indexed="65"/>
        </patternFill>
      </fill>
      <alignment horizontal="right" wrapText="0" readingOrder="0"/>
      <border outline="0">
        <left/>
        <right style="thin">
          <color indexed="55"/>
        </right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fill>
        <patternFill patternType="solid">
          <bgColor theme="0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3" sId="5" odxf="1" dxf="1">
    <oc r="AC7">
      <v>0</v>
    </oc>
    <nc r="AC7" t="inlineStr">
      <is>
        <t>Locomoción</t>
      </is>
    </nc>
    <odxf>
      <font>
        <b val="0"/>
        <sz val="10"/>
        <color auto="1"/>
      </font>
      <numFmt numFmtId="164" formatCode="#,##0.00\ &quot;€&quot;"/>
      <fill>
        <patternFill patternType="none">
          <bgColor indexed="65"/>
        </patternFill>
      </fill>
      <alignment horizontal="right" wrapText="0" readingOrder="0"/>
      <border outline="0">
        <left/>
        <right style="thin">
          <color indexed="55"/>
        </right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fill>
        <patternFill patternType="solid">
          <bgColor theme="0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4" sId="5" odxf="1" dxf="1">
    <oc r="AD7">
      <f>SUM(AB7:AC7)</f>
    </oc>
    <nc r="AD7" t="inlineStr">
      <is>
        <t>Total</t>
      </is>
    </nc>
    <odxf>
      <font>
        <b val="0"/>
        <sz val="10"/>
        <color auto="1"/>
      </font>
      <numFmt numFmtId="164" formatCode="#,##0.00\ &quot;€&quot;"/>
      <fill>
        <patternFill>
          <bgColor indexed="22"/>
        </patternFill>
      </fill>
      <alignment horizontal="right" wrapText="0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fill>
        <patternFill>
          <bgColor theme="0" tint="-0.14999847407452621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5" sId="5" odxf="1" dxf="1">
    <oc r="AE7">
      <v>0</v>
    </oc>
    <nc r="AE7" t="inlineStr">
      <is>
        <t>Alojam. 
y/o
manutenc.</t>
      </is>
    </nc>
    <odxf>
      <font>
        <b val="0"/>
        <sz val="10"/>
        <color auto="1"/>
      </font>
      <numFmt numFmtId="164" formatCode="#,##0.00\ &quot;€&quot;"/>
      <fill>
        <patternFill patternType="none">
          <bgColor indexed="65"/>
        </patternFill>
      </fill>
      <alignment horizontal="right" wrapText="0" readingOrder="0"/>
      <border outline="0">
        <left/>
        <right style="thin">
          <color indexed="55"/>
        </right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fill>
        <patternFill patternType="solid">
          <bgColor theme="0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6" sId="5" odxf="1" dxf="1">
    <oc r="AF7">
      <v>0</v>
    </oc>
    <nc r="AF7" t="inlineStr">
      <is>
        <t>Locomoción</t>
      </is>
    </nc>
    <odxf>
      <font>
        <b val="0"/>
        <sz val="10"/>
        <color auto="1"/>
      </font>
      <numFmt numFmtId="164" formatCode="#,##0.00\ &quot;€&quot;"/>
      <fill>
        <patternFill patternType="none">
          <bgColor indexed="65"/>
        </patternFill>
      </fill>
      <alignment horizontal="right" wrapText="0" readingOrder="0"/>
      <border outline="0">
        <left/>
        <right style="thin">
          <color indexed="55"/>
        </right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fill>
        <patternFill patternType="solid">
          <bgColor theme="0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7" sId="5" odxf="1" dxf="1">
    <oc r="AG7">
      <f>SUM(AE7:AF7)</f>
    </oc>
    <nc r="AG7" t="inlineStr">
      <is>
        <t>Total</t>
      </is>
    </nc>
    <odxf>
      <font>
        <b val="0"/>
        <sz val="10"/>
        <color auto="1"/>
      </font>
      <numFmt numFmtId="164" formatCode="#,##0.00\ &quot;€&quot;"/>
      <fill>
        <patternFill>
          <bgColor indexed="22"/>
        </patternFill>
      </fill>
      <alignment horizontal="right" wrapText="0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fill>
        <patternFill>
          <bgColor theme="0" tint="-0.14999847407452621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8" sId="5" odxf="1" dxf="1">
    <oc r="AH7">
      <v>0</v>
    </oc>
    <nc r="AH7" t="inlineStr">
      <is>
        <t>Alojam. 
y/o
manutenc.</t>
      </is>
    </nc>
    <odxf>
      <font>
        <b val="0"/>
        <sz val="10"/>
        <color auto="1"/>
      </font>
      <numFmt numFmtId="164" formatCode="#,##0.00\ &quot;€&quot;"/>
      <fill>
        <patternFill patternType="none">
          <bgColor indexed="65"/>
        </patternFill>
      </fill>
      <alignment horizontal="right" wrapText="0" readingOrder="0"/>
      <border outline="0">
        <left/>
        <right style="thin">
          <color indexed="55"/>
        </right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fill>
        <patternFill patternType="solid">
          <bgColor theme="0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9" sId="5" odxf="1" dxf="1">
    <oc r="AI7">
      <v>0</v>
    </oc>
    <nc r="AI7" t="inlineStr">
      <is>
        <t>Locomoción</t>
      </is>
    </nc>
    <odxf>
      <font>
        <b val="0"/>
        <sz val="10"/>
        <color auto="1"/>
      </font>
      <numFmt numFmtId="164" formatCode="#,##0.00\ &quot;€&quot;"/>
      <fill>
        <patternFill patternType="none">
          <bgColor indexed="65"/>
        </patternFill>
      </fill>
      <alignment horizontal="right" wrapText="0" readingOrder="0"/>
      <border outline="0">
        <left/>
        <right style="thin">
          <color indexed="55"/>
        </right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fill>
        <patternFill patternType="solid">
          <bgColor theme="0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30" sId="5" odxf="1" dxf="1">
    <oc r="AJ7">
      <f>SUM(AH7:AI7)</f>
    </oc>
    <nc r="AJ7" t="inlineStr">
      <is>
        <t>Total</t>
      </is>
    </nc>
    <odxf>
      <font>
        <b val="0"/>
        <sz val="10"/>
        <color auto="1"/>
      </font>
      <numFmt numFmtId="164" formatCode="#,##0.00\ &quot;€&quot;"/>
      <fill>
        <patternFill>
          <bgColor indexed="22"/>
        </patternFill>
      </fill>
      <alignment horizontal="right" wrapText="0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fill>
        <patternFill>
          <bgColor theme="0" tint="-0.14999847407452621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31" sId="5" odxf="1" dxf="1">
    <oc r="AK7">
      <f>SUM(AB7,AE7,AH7)</f>
    </oc>
    <nc r="AK7" t="inlineStr">
      <is>
        <t>Alojam. 
y/o
manutenc.</t>
      </is>
    </nc>
    <odxf>
      <font>
        <b val="0"/>
        <sz val="10"/>
        <color indexed="9"/>
      </font>
      <numFmt numFmtId="164" formatCode="#,##0.00\ &quot;€&quot;"/>
      <alignment horizontal="right" wrapText="0" readingOrder="0"/>
      <border outline="0">
        <top/>
        <bottom style="thin">
          <color indexed="55"/>
        </bottom>
      </border>
    </odxf>
    <ndxf>
      <font>
        <b/>
        <sz val="10"/>
        <color indexed="9"/>
      </font>
      <numFmt numFmtId="0" formatCode="General"/>
      <alignment horizontal="center" wrapText="1" readingOrder="0"/>
      <border outline="0">
        <top style="double">
          <color indexed="55"/>
        </top>
        <bottom style="double">
          <color indexed="55"/>
        </bottom>
      </border>
    </ndxf>
  </rcc>
  <rcc rId="6132" sId="5" odxf="1" dxf="1">
    <oc r="AL7">
      <f>SUM(AC7,AF7,AI7)</f>
    </oc>
    <nc r="AL7" t="inlineStr">
      <is>
        <t>Locomoción</t>
      </is>
    </nc>
    <odxf>
      <font>
        <b val="0"/>
        <sz val="10"/>
        <color indexed="9"/>
      </font>
      <numFmt numFmtId="164" formatCode="#,##0.00\ &quot;€&quot;"/>
      <alignment horizontal="right" wrapText="0" readingOrder="0"/>
      <border outline="0">
        <left/>
        <right style="thin">
          <color indexed="55"/>
        </right>
        <top/>
        <bottom style="thin">
          <color indexed="55"/>
        </bottom>
      </border>
    </odxf>
    <ndxf>
      <font>
        <b/>
        <sz val="10"/>
        <color indexed="9"/>
      </font>
      <numFmt numFmtId="0" formatCode="General"/>
      <alignment horizontal="center" wrapText="1" readingOrder="0"/>
      <border outline="0">
        <left style="thin">
          <color indexed="55"/>
        </left>
        <right style="double">
          <color indexed="55"/>
        </right>
        <top style="double">
          <color indexed="55"/>
        </top>
        <bottom style="double">
          <color indexed="55"/>
        </bottom>
      </border>
    </ndxf>
  </rcc>
  <rcc rId="6133" sId="5" odxf="1" dxf="1">
    <oc r="AM7">
      <f>SUM(AD7,AG7,AJ7)</f>
    </oc>
    <nc r="AM7" t="inlineStr">
      <is>
        <t>Total</t>
      </is>
    </nc>
    <odxf>
      <font>
        <i/>
        <sz val="10"/>
        <color indexed="9"/>
      </font>
      <numFmt numFmtId="164" formatCode="#,##0.00\ &quot;€&quot;"/>
      <alignment horizontal="right" wrapText="0" readingOrder="0"/>
      <border outline="0">
        <left/>
        <right/>
        <top/>
        <bottom style="thin">
          <color indexed="55"/>
        </bottom>
      </border>
    </odxf>
    <ndxf>
      <font>
        <i val="0"/>
        <sz val="10"/>
        <color indexed="9"/>
      </font>
      <numFmt numFmtId="0" formatCode="General"/>
      <alignment horizontal="center" wrapText="1" readingOrder="0"/>
      <border outline="0">
        <left style="thin">
          <color indexed="55"/>
        </left>
        <right style="double">
          <color indexed="55"/>
        </right>
        <top style="double">
          <color indexed="55"/>
        </top>
        <bottom style="double">
          <color indexed="55"/>
        </bottom>
      </border>
    </ndxf>
  </rcc>
  <rcc rId="6134" sId="5" odxf="1" dxf="1">
    <oc r="AN7">
      <v>0</v>
    </oc>
    <nc r="AN7" t="inlineStr">
      <is>
        <t>Alojam. 
y/o
manutenc.</t>
      </is>
    </nc>
    <odxf>
      <font>
        <b val="0"/>
        <sz val="10"/>
        <color auto="1"/>
      </font>
      <numFmt numFmtId="164" formatCode="#,##0.00\ &quot;€&quot;"/>
      <fill>
        <patternFill patternType="none">
          <bgColor indexed="65"/>
        </patternFill>
      </fill>
      <alignment horizontal="right" wrapText="0" readingOrder="0"/>
      <border outline="0">
        <left/>
        <right style="thin">
          <color indexed="55"/>
        </right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fill>
        <patternFill patternType="solid">
          <bgColor theme="0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35" sId="5" odxf="1" dxf="1">
    <oc r="AO7">
      <v>0</v>
    </oc>
    <nc r="AO7" t="inlineStr">
      <is>
        <t>Locomoción</t>
      </is>
    </nc>
    <odxf>
      <font>
        <b val="0"/>
        <sz val="10"/>
        <color auto="1"/>
      </font>
      <numFmt numFmtId="164" formatCode="#,##0.00\ &quot;€&quot;"/>
      <fill>
        <patternFill patternType="none">
          <bgColor indexed="65"/>
        </patternFill>
      </fill>
      <alignment horizontal="right" wrapText="0" readingOrder="0"/>
      <border outline="0">
        <left/>
        <right style="thin">
          <color indexed="55"/>
        </right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fill>
        <patternFill patternType="solid">
          <bgColor theme="0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36" sId="5" odxf="1" dxf="1">
    <oc r="AP7">
      <f>SUM(AN7:AO7)</f>
    </oc>
    <nc r="AP7" t="inlineStr">
      <is>
        <t>Total</t>
      </is>
    </nc>
    <odxf>
      <font>
        <b val="0"/>
        <sz val="10"/>
        <color auto="1"/>
      </font>
      <numFmt numFmtId="164" formatCode="#,##0.00\ &quot;€&quot;"/>
      <fill>
        <patternFill>
          <bgColor indexed="22"/>
        </patternFill>
      </fill>
      <alignment horizontal="right" wrapText="0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fill>
        <patternFill>
          <bgColor theme="0" tint="-0.14999847407452621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37" sId="5" odxf="1" dxf="1">
    <oc r="AQ7">
      <v>0</v>
    </oc>
    <nc r="AQ7" t="inlineStr">
      <is>
        <t>Alojam. 
y/o
manutenc.</t>
      </is>
    </nc>
    <odxf>
      <font>
        <b val="0"/>
        <sz val="10"/>
        <color auto="1"/>
      </font>
      <numFmt numFmtId="164" formatCode="#,##0.00\ &quot;€&quot;"/>
      <fill>
        <patternFill patternType="none">
          <bgColor indexed="65"/>
        </patternFill>
      </fill>
      <alignment horizontal="right" wrapText="0" readingOrder="0"/>
      <border outline="0">
        <left/>
        <right style="thin">
          <color indexed="55"/>
        </right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fill>
        <patternFill patternType="solid">
          <bgColor theme="0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38" sId="5" odxf="1" dxf="1">
    <oc r="AR7">
      <v>0</v>
    </oc>
    <nc r="AR7" t="inlineStr">
      <is>
        <t>Locomoción</t>
      </is>
    </nc>
    <odxf>
      <font>
        <b val="0"/>
        <sz val="10"/>
        <color auto="1"/>
      </font>
      <numFmt numFmtId="164" formatCode="#,##0.00\ &quot;€&quot;"/>
      <fill>
        <patternFill patternType="none">
          <bgColor indexed="65"/>
        </patternFill>
      </fill>
      <alignment horizontal="right" wrapText="0" readingOrder="0"/>
      <border outline="0">
        <left/>
        <right style="thin">
          <color indexed="55"/>
        </right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fill>
        <patternFill patternType="solid">
          <bgColor theme="0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39" sId="5" odxf="1" dxf="1">
    <oc r="AS7">
      <f>SUM(AQ7:AR7)</f>
    </oc>
    <nc r="AS7" t="inlineStr">
      <is>
        <t>Total</t>
      </is>
    </nc>
    <odxf>
      <font>
        <b val="0"/>
        <sz val="10"/>
        <color auto="1"/>
      </font>
      <numFmt numFmtId="164" formatCode="#,##0.00\ &quot;€&quot;"/>
      <fill>
        <patternFill>
          <bgColor indexed="22"/>
        </patternFill>
      </fill>
      <alignment horizontal="right" wrapText="0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fill>
        <patternFill>
          <bgColor theme="0" tint="-0.14999847407452621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40" sId="5" odxf="1" dxf="1">
    <oc r="AT7">
      <v>0</v>
    </oc>
    <nc r="AT7" t="inlineStr">
      <is>
        <t>Alojam. 
y/o
manutenc.</t>
      </is>
    </nc>
    <odxf>
      <font>
        <b val="0"/>
        <sz val="10"/>
        <color auto="1"/>
      </font>
      <numFmt numFmtId="164" formatCode="#,##0.00\ &quot;€&quot;"/>
      <fill>
        <patternFill patternType="none">
          <bgColor indexed="65"/>
        </patternFill>
      </fill>
      <alignment horizontal="right" wrapText="0" readingOrder="0"/>
      <border outline="0">
        <left/>
        <right style="thin">
          <color indexed="55"/>
        </right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fill>
        <patternFill patternType="solid">
          <bgColor theme="0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41" sId="5" odxf="1" dxf="1">
    <oc r="AU7">
      <v>0</v>
    </oc>
    <nc r="AU7" t="inlineStr">
      <is>
        <t>Locomoción</t>
      </is>
    </nc>
    <odxf>
      <font>
        <b val="0"/>
        <sz val="10"/>
        <color auto="1"/>
      </font>
      <numFmt numFmtId="164" formatCode="#,##0.00\ &quot;€&quot;"/>
      <fill>
        <patternFill patternType="none">
          <bgColor indexed="65"/>
        </patternFill>
      </fill>
      <alignment horizontal="right" wrapText="0" readingOrder="0"/>
      <border outline="0">
        <left/>
        <right style="thin">
          <color indexed="55"/>
        </right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fill>
        <patternFill patternType="solid">
          <bgColor theme="0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42" sId="5" odxf="1" dxf="1">
    <oc r="AV7">
      <f>SUM(AT7:AU7)</f>
    </oc>
    <nc r="AV7" t="inlineStr">
      <is>
        <t>Total</t>
      </is>
    </nc>
    <odxf>
      <font>
        <b val="0"/>
        <sz val="10"/>
        <color auto="1"/>
      </font>
      <numFmt numFmtId="164" formatCode="#,##0.00\ &quot;€&quot;"/>
      <fill>
        <patternFill>
          <bgColor indexed="22"/>
        </patternFill>
      </fill>
      <alignment horizontal="right" wrapText="0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odxf>
    <ndxf>
      <font>
        <b/>
        <sz val="10"/>
        <color auto="1"/>
      </font>
      <numFmt numFmtId="0" formatCode="General"/>
      <fill>
        <patternFill>
          <bgColor theme="0" tint="-0.14999847407452621"/>
        </patternFill>
      </fill>
      <alignment horizont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43" sId="5" odxf="1" dxf="1">
    <oc r="AW7">
      <f>SUM(AN7,AQ7,AT7)</f>
    </oc>
    <nc r="AW7" t="inlineStr">
      <is>
        <t>Alojam. 
y/o
manutenc.</t>
      </is>
    </nc>
    <odxf>
      <font>
        <b val="0"/>
        <sz val="10"/>
        <color indexed="9"/>
      </font>
      <numFmt numFmtId="164" formatCode="#,##0.00\ &quot;€&quot;"/>
      <alignment horizontal="right" wrapText="0" readingOrder="0"/>
      <border outline="0">
        <top/>
        <bottom style="thin">
          <color indexed="55"/>
        </bottom>
      </border>
    </odxf>
    <ndxf>
      <font>
        <b/>
        <sz val="10"/>
        <color indexed="9"/>
      </font>
      <numFmt numFmtId="0" formatCode="General"/>
      <alignment horizontal="center" wrapText="1" readingOrder="0"/>
      <border outline="0">
        <top style="double">
          <color indexed="55"/>
        </top>
        <bottom style="double">
          <color indexed="55"/>
        </bottom>
      </border>
    </ndxf>
  </rcc>
  <rcc rId="6144" sId="5" odxf="1" dxf="1">
    <oc r="AX7">
      <f>SUM(AO7,AR7,AU7)</f>
    </oc>
    <nc r="AX7" t="inlineStr">
      <is>
        <t>Locomoción</t>
      </is>
    </nc>
    <odxf>
      <font>
        <b val="0"/>
        <sz val="10"/>
        <color indexed="9"/>
      </font>
      <numFmt numFmtId="164" formatCode="#,##0.00\ &quot;€&quot;"/>
      <alignment horizontal="right" wrapText="0" readingOrder="0"/>
      <border outline="0">
        <left/>
        <right style="thin">
          <color indexed="55"/>
        </right>
        <top/>
        <bottom style="thin">
          <color indexed="55"/>
        </bottom>
      </border>
    </odxf>
    <ndxf>
      <font>
        <b/>
        <sz val="10"/>
        <color indexed="9"/>
      </font>
      <numFmt numFmtId="0" formatCode="General"/>
      <alignment horizontal="center" wrapText="1" readingOrder="0"/>
      <border outline="0">
        <left style="thin">
          <color indexed="55"/>
        </left>
        <right style="double">
          <color indexed="55"/>
        </right>
        <top style="double">
          <color indexed="55"/>
        </top>
        <bottom style="double">
          <color indexed="55"/>
        </bottom>
      </border>
    </ndxf>
  </rcc>
  <rcc rId="6145" sId="5" odxf="1" dxf="1">
    <oc r="AY7">
      <f>SUM(AP7,AS7,AV7)</f>
    </oc>
    <nc r="AY7" t="inlineStr">
      <is>
        <t>Total</t>
      </is>
    </nc>
    <odxf>
      <font>
        <i/>
        <sz val="10"/>
        <color indexed="9"/>
      </font>
      <numFmt numFmtId="164" formatCode="#,##0.00\ &quot;€&quot;"/>
      <alignment horizontal="right" wrapText="0" readingOrder="0"/>
      <border outline="0">
        <left/>
        <right/>
        <top/>
        <bottom style="thin">
          <color indexed="55"/>
        </bottom>
      </border>
    </odxf>
    <ndxf>
      <font>
        <i val="0"/>
        <sz val="10"/>
        <color indexed="9"/>
      </font>
      <numFmt numFmtId="0" formatCode="General"/>
      <alignment horizontal="center" wrapText="1" readingOrder="0"/>
      <border outline="0">
        <left style="thin">
          <color indexed="55"/>
        </left>
        <right style="double">
          <color indexed="55"/>
        </right>
        <top style="double">
          <color indexed="55"/>
        </top>
        <bottom style="double">
          <color indexed="55"/>
        </bottom>
      </border>
    </ndxf>
  </rcc>
  <rcc rId="6146" sId="5" odxf="1" dxf="1">
    <oc r="A8" t="inlineStr">
      <is>
        <t>ANDREA SUÁREZ RODRÍGUEZ</t>
      </is>
    </oc>
    <nc r="A8" t="inlineStr">
      <is>
        <t>GIMENA LLAMEDO SUÁREZ</t>
      </is>
    </nc>
    <odxf>
      <alignment horizontal="left" readingOrder="0"/>
      <border outline="0">
        <top style="thin">
          <color indexed="55"/>
        </top>
      </border>
    </odxf>
    <ndxf>
      <alignment horizontal="general" readingOrder="0"/>
      <border outline="0">
        <top/>
      </border>
    </ndxf>
  </rcc>
  <rcc rId="6147" sId="5" odxf="1" dxf="1">
    <oc r="B8" t="inlineStr">
      <is>
        <t>SECRETARIA GENERAL TÉCNICA</t>
      </is>
    </oc>
    <nc r="B8" t="inlineStr">
      <is>
        <t>CONSEJERA DE PRESIDENCIA, RETO DEMOGRÁFICO, IGUALDAD Y TURISMO</t>
      </is>
    </nc>
    <odxf>
      <alignment horizontal="left" vertical="top" wrapText="1" readingOrder="0"/>
      <border outline="0">
        <top style="thin">
          <color indexed="55"/>
        </top>
      </border>
    </odxf>
    <ndxf>
      <alignment horizontal="general" vertical="bottom" wrapText="0" readingOrder="0"/>
      <border outline="0">
        <top/>
      </border>
    </ndxf>
  </rcc>
  <rfmt sheetId="5" sqref="C8" start="0" length="0">
    <dxf>
      <alignment wrapText="0" readingOrder="0"/>
      <border outline="0">
        <top/>
      </border>
    </dxf>
  </rfmt>
  <rcc rId="6148" sId="5" numFmtId="11">
    <oc r="D8">
      <v>0</v>
    </oc>
    <nc r="D8">
      <v>195.75</v>
    </nc>
  </rcc>
  <rcc rId="6149" sId="5">
    <oc r="F8">
      <f>SUM(D8:E8)</f>
    </oc>
    <nc r="F8">
      <f>SUM(D8:E8)</f>
    </nc>
  </rcc>
  <rcc rId="6150" sId="5">
    <oc r="I8">
      <f>SUM(G8:H8)</f>
    </oc>
    <nc r="I8">
      <f>SUM(G8:H8)</f>
    </nc>
  </rcc>
  <rcc rId="6151" sId="5" odxf="1" dxf="1" numFmtId="11">
    <oc r="J8">
      <v>0</v>
    </oc>
    <nc r="J8">
      <v>293.37</v>
    </nc>
    <ndxf>
      <border outline="0">
        <top/>
      </border>
    </ndxf>
  </rcc>
  <rcc rId="6152" sId="5" odxf="1" dxf="1" numFmtId="11">
    <oc r="K8">
      <v>0</v>
    </oc>
    <nc r="K8">
      <f>14.6+13.55+9.9</f>
    </nc>
    <ndxf>
      <border outline="0">
        <top/>
      </border>
    </ndxf>
  </rcc>
  <rcc rId="6153" sId="5">
    <oc r="L8">
      <f>SUM(J8:K8)</f>
    </oc>
    <nc r="L8">
      <f>SUM(J8:K8)</f>
    </nc>
  </rcc>
  <rcc rId="6154" sId="5">
    <oc r="M8">
      <f>D8+G8+J8</f>
    </oc>
    <nc r="M8">
      <f>D8+G8+J8</f>
    </nc>
  </rcc>
  <rcc rId="6155" sId="5">
    <oc r="N8">
      <f>E8+H8+K8</f>
    </oc>
    <nc r="N8">
      <f>E8+H8+K8</f>
    </nc>
  </rcc>
  <rcc rId="6156" sId="5">
    <oc r="O8">
      <f>SUM(M8:N8)</f>
    </oc>
    <nc r="O8">
      <f>SUM(M8:N8)</f>
    </nc>
  </rcc>
  <rcc rId="6157" sId="5">
    <oc r="R8">
      <f>SUM(P8:Q8)</f>
    </oc>
    <nc r="R8">
      <f>SUM(P8:Q8)</f>
    </nc>
  </rcc>
  <rcc rId="6158" sId="5" numFmtId="11">
    <oc r="S8">
      <v>0</v>
    </oc>
    <nc r="S8">
      <v>53.34</v>
    </nc>
  </rcc>
  <rcc rId="6159" sId="5">
    <oc r="U8">
      <f>SUM(S8:T8)</f>
    </oc>
    <nc r="U8">
      <f>SUM(S8:T8)</f>
    </nc>
  </rcc>
  <rcc rId="6160" sId="5" numFmtId="11">
    <oc r="V8">
      <v>0</v>
    </oc>
    <nc r="V8">
      <v>336.09</v>
    </nc>
  </rcc>
  <rcc rId="6161" sId="5" numFmtId="11">
    <oc r="W8">
      <v>0</v>
    </oc>
    <nc r="W8">
      <v>69.400000000000006</v>
    </nc>
  </rcc>
  <rcc rId="6162" sId="5">
    <oc r="X8">
      <f>SUM(V8:W8)</f>
    </oc>
    <nc r="X8">
      <f>SUM(V8:W8)</f>
    </nc>
  </rcc>
  <rcc rId="6163" sId="5">
    <oc r="Y8">
      <f>SUM(P8,S8,V8)</f>
    </oc>
    <nc r="Y8">
      <f>SUM(P8,S8,V8)</f>
    </nc>
  </rcc>
  <rcc rId="6164" sId="5">
    <oc r="Z8">
      <f>SUM(Q8,T8,W8)</f>
    </oc>
    <nc r="Z8">
      <f>SUM(Q8,T8,W8)</f>
    </nc>
  </rcc>
  <rcc rId="6165" sId="5">
    <oc r="AA8">
      <f>SUM(R8,U8,X8)</f>
    </oc>
    <nc r="AA8">
      <f>SUM(R8,U8,X8)</f>
    </nc>
  </rcc>
  <rcc rId="6166" sId="5" numFmtId="11">
    <oc r="AB8">
      <v>0</v>
    </oc>
    <nc r="AB8">
      <v>80.010000000000005</v>
    </nc>
  </rcc>
  <rcc rId="6167" sId="5">
    <oc r="AD8">
      <f>SUM(AB8:AC8)</f>
    </oc>
    <nc r="AD8">
      <f>SUM(AB8:AC8)</f>
    </nc>
  </rcc>
  <rcc rId="6168" sId="5" numFmtId="11">
    <oc r="AE8">
      <v>0</v>
    </oc>
    <nc r="AE8">
      <v>80.010000000000005</v>
    </nc>
  </rcc>
  <rcc rId="6169" sId="5">
    <oc r="AG8">
      <f>SUM(AE8:AF8)</f>
    </oc>
    <nc r="AG8">
      <f>SUM(AE8:AF8)</f>
    </nc>
  </rcc>
  <rcc rId="6170" sId="5" numFmtId="11">
    <oc r="AH8">
      <v>0</v>
    </oc>
    <nc r="AH8">
      <v>218.16</v>
    </nc>
  </rcc>
  <rcc rId="6171" sId="5">
    <oc r="AJ8">
      <f>SUM(AH8:AI8)</f>
    </oc>
    <nc r="AJ8">
      <f>SUM(AH8:AI8)</f>
    </nc>
  </rcc>
  <rcc rId="6172" sId="5">
    <oc r="AK8">
      <f>SUM(AB8,AE8,AH8)</f>
    </oc>
    <nc r="AK8">
      <f>SUM(AB8,AE8,AH8)</f>
    </nc>
  </rcc>
  <rcc rId="6173" sId="5">
    <oc r="AL8">
      <f>SUM(AC8,AF8,AI8)</f>
    </oc>
    <nc r="AL8">
      <f>SUM(AC8,AF8,AI8)</f>
    </nc>
  </rcc>
  <rcc rId="6174" sId="5">
    <oc r="AM8">
      <f>SUM(AD8,AG8,AJ8)</f>
    </oc>
    <nc r="AM8">
      <f>SUM(AD8,AG8,AJ8)</f>
    </nc>
  </rcc>
  <rcc rId="6175" sId="5">
    <oc r="AP8">
      <f>SUM(AN8:AO8)</f>
    </oc>
    <nc r="AP8">
      <f>SUM(AN8:AO8)</f>
    </nc>
  </rcc>
  <rcc rId="6176" sId="5" numFmtId="11">
    <oc r="AQ8">
      <v>0</v>
    </oc>
    <nc r="AQ8">
      <v>133.35</v>
    </nc>
  </rcc>
  <rcc rId="6177" sId="5">
    <oc r="AS8">
      <f>SUM(AQ8:AR8)</f>
    </oc>
    <nc r="AS8">
      <f>SUM(AQ8:AR8)</f>
    </nc>
  </rcc>
  <rcc rId="6178" sId="5">
    <oc r="AV8">
      <f>SUM(AT8:AU8)</f>
    </oc>
    <nc r="AV8">
      <f>SUM(AT8:AU8)</f>
    </nc>
  </rcc>
  <rcc rId="6179" sId="5">
    <oc r="AW8">
      <f>SUM(AN8,AQ8,AT8)</f>
    </oc>
    <nc r="AW8">
      <f>SUM(AN8,AQ8,AT8)</f>
    </nc>
  </rcc>
  <rcc rId="6180" sId="5">
    <oc r="AX8">
      <f>SUM(AO8,AR8,AU8)</f>
    </oc>
    <nc r="AX8">
      <f>SUM(AO8,AR8,AU8)</f>
    </nc>
  </rcc>
  <rcc rId="6181" sId="5">
    <oc r="AY8">
      <f>SUM(AP8,AS8,AV8)</f>
    </oc>
    <nc r="AY8">
      <f>SUM(AP8,AS8,AV8)</f>
    </nc>
  </rcc>
  <rcc rId="6182" sId="5" odxf="1" dxf="1">
    <oc r="A9" t="inlineStr">
      <is>
        <t xml:space="preserve">LARA MARIA MARTÍNEZ FERNÁNDEZ </t>
      </is>
    </oc>
    <nc r="A9" t="inlineStr">
      <is>
        <t>ANDREA SUÁREZ RODRÍGUEZ</t>
      </is>
    </nc>
    <odxf>
      <alignment wrapText="0" readingOrder="0"/>
    </odxf>
    <ndxf>
      <alignment wrapText="1" readingOrder="0"/>
    </ndxf>
  </rcc>
  <rcc rId="6183" sId="5" odxf="1" dxf="1">
    <oc r="B9" t="inlineStr">
      <is>
        <t xml:space="preserve">VICECONSEJERA DE TURISMO </t>
      </is>
    </oc>
    <nc r="B9" t="inlineStr">
      <is>
        <t>SECRETARIA GENERAL TÉCNICA</t>
      </is>
    </nc>
    <odxf>
      <alignment horizontal="general" vertical="bottom" wrapText="0" readingOrder="0"/>
    </odxf>
    <ndxf>
      <alignment horizontal="left" vertical="top" wrapText="1" readingOrder="0"/>
    </ndxf>
  </rcc>
  <rcc rId="6184" sId="5" odxf="1" dxf="1">
    <oc r="C9" t="inlineStr">
      <is>
        <t>751A</t>
      </is>
    </oc>
    <nc r="C9" t="inlineStr">
      <is>
        <t>121A</t>
      </is>
    </nc>
    <odxf>
      <alignment wrapText="0" readingOrder="0"/>
    </odxf>
    <ndxf>
      <alignment wrapText="1" readingOrder="0"/>
    </ndxf>
  </rcc>
  <rcc rId="6185" sId="5">
    <oc r="F9">
      <f>SUM(D9:E9)</f>
    </oc>
    <nc r="F9">
      <f>SUM(D9:E9)</f>
    </nc>
  </rcc>
  <rcc rId="6186" sId="5">
    <oc r="I9">
      <f>SUM(G9:H9)</f>
    </oc>
    <nc r="I9">
      <f>SUM(G9:H9)</f>
    </nc>
  </rcc>
  <rcc rId="6187" sId="5">
    <oc r="L9">
      <f>SUM(J9:K9)</f>
    </oc>
    <nc r="L9">
      <f>SUM(J9:K9)</f>
    </nc>
  </rcc>
  <rcc rId="6188" sId="5">
    <oc r="M9">
      <f>D9+G9+J9</f>
    </oc>
    <nc r="M9">
      <f>D9+G9+J9</f>
    </nc>
  </rcc>
  <rcc rId="6189" sId="5">
    <oc r="N9">
      <f>E9+H9+K9</f>
    </oc>
    <nc r="N9">
      <f>E9+H9+K9</f>
    </nc>
  </rcc>
  <rcc rId="6190" sId="5">
    <oc r="O9">
      <f>SUM(M9:N9)</f>
    </oc>
    <nc r="O9">
      <f>SUM(M9:N9)</f>
    </nc>
  </rcc>
  <rcc rId="6191" sId="5">
    <oc r="R9">
      <f>SUM(P9:Q9)</f>
    </oc>
    <nc r="R9">
      <f>SUM(P9:Q9)</f>
    </nc>
  </rcc>
  <rcc rId="6192" sId="5">
    <oc r="U9">
      <f>SUM(S9:T9)</f>
    </oc>
    <nc r="U9">
      <f>SUM(S9:T9)</f>
    </nc>
  </rcc>
  <rcc rId="6193" sId="5">
    <oc r="X9">
      <f>SUM(V9:W9)</f>
    </oc>
    <nc r="X9">
      <f>SUM(V9:W9)</f>
    </nc>
  </rcc>
  <rcc rId="6194" sId="5">
    <oc r="Y9">
      <f>SUM(P9,S9,V9)</f>
    </oc>
    <nc r="Y9">
      <f>SUM(P9,S9,V9)</f>
    </nc>
  </rcc>
  <rcc rId="6195" sId="5">
    <oc r="Z9">
      <f>SUM(Q9,T9,W9)</f>
    </oc>
    <nc r="Z9">
      <f>SUM(Q9,T9,W9)</f>
    </nc>
  </rcc>
  <rcc rId="6196" sId="5">
    <oc r="AA9">
      <f>SUM(R9,U9,X9)</f>
    </oc>
    <nc r="AA9">
      <f>SUM(R9,U9,X9)</f>
    </nc>
  </rcc>
  <rcc rId="6197" sId="5">
    <oc r="AD9">
      <f>SUM(AB9:AC9)</f>
    </oc>
    <nc r="AD9">
      <f>SUM(AB9:AC9)</f>
    </nc>
  </rcc>
  <rcc rId="6198" sId="5">
    <oc r="AG9">
      <f>SUM(AE9:AF9)</f>
    </oc>
    <nc r="AG9">
      <f>SUM(AE9:AF9)</f>
    </nc>
  </rcc>
  <rcc rId="6199" sId="5">
    <oc r="AJ9">
      <f>SUM(AH9:AI9)</f>
    </oc>
    <nc r="AJ9">
      <f>SUM(AH9:AI9)</f>
    </nc>
  </rcc>
  <rcc rId="6200" sId="5">
    <oc r="AK9">
      <f>SUM(AB9,AE9,AH9)</f>
    </oc>
    <nc r="AK9">
      <f>SUM(AB9,AE9,AH9)</f>
    </nc>
  </rcc>
  <rcc rId="6201" sId="5">
    <oc r="AL9">
      <f>SUM(AC9,AF9,AI9)</f>
    </oc>
    <nc r="AL9">
      <f>SUM(AC9,AF9,AI9)</f>
    </nc>
  </rcc>
  <rcc rId="6202" sId="5">
    <oc r="AM9">
      <f>SUM(AD9,AG9,AJ9)</f>
    </oc>
    <nc r="AM9">
      <f>SUM(AD9,AG9,AJ9)</f>
    </nc>
  </rcc>
  <rcc rId="6203" sId="5">
    <oc r="AP9">
      <f>SUM(AN9:AO9)</f>
    </oc>
    <nc r="AP9">
      <f>SUM(AN9:AO9)</f>
    </nc>
  </rcc>
  <rcc rId="6204" sId="5">
    <oc r="AS9">
      <f>SUM(AQ9:AR9)</f>
    </oc>
    <nc r="AS9">
      <f>SUM(AQ9:AR9)</f>
    </nc>
  </rcc>
  <rcc rId="6205" sId="5">
    <oc r="AV9">
      <f>SUM(AT9:AU9)</f>
    </oc>
    <nc r="AV9">
      <f>SUM(AT9:AU9)</f>
    </nc>
  </rcc>
  <rcc rId="6206" sId="5">
    <oc r="AW9">
      <f>SUM(AN9,AQ9,AT9)</f>
    </oc>
    <nc r="AW9">
      <f>SUM(AN9,AQ9,AT9)</f>
    </nc>
  </rcc>
  <rcc rId="6207" sId="5">
    <oc r="AX9">
      <f>SUM(AO9,AR9,AU9)</f>
    </oc>
    <nc r="AX9">
      <f>SUM(AO9,AR9,AU9)</f>
    </nc>
  </rcc>
  <rcc rId="6208" sId="5">
    <oc r="AY9">
      <f>SUM(AP9,AS9,AV9)</f>
    </oc>
    <nc r="AY9">
      <f>SUM(AP9,AS9,AV9)</f>
    </nc>
  </rcc>
  <rcc rId="6209" sId="5" odxf="1" dxf="1">
    <oc r="A10" t="inlineStr">
      <is>
        <t xml:space="preserve">LUISA FERNANDA DEL VALLE CALDEVILLA </t>
      </is>
    </oc>
    <nc r="A10" t="inlineStr">
      <is>
        <t xml:space="preserve">LARA MARIA MARTÍNEZ FERNÁNDEZ </t>
      </is>
    </nc>
    <odxf>
      <alignment horizontal="general" vertical="center" readingOrder="0"/>
      <border outline="0">
        <bottom/>
      </border>
    </odxf>
    <ndxf>
      <alignment horizontal="left" vertical="top" readingOrder="0"/>
      <border outline="0">
        <bottom style="thin">
          <color indexed="55"/>
        </bottom>
      </border>
    </ndxf>
  </rcc>
  <rcc rId="6210" sId="5" odxf="1" dxf="1">
    <oc r="B10" t="inlineStr">
      <is>
        <t xml:space="preserve">DIRECTORA GENERAL DE VICIPRESIDENCIA </t>
      </is>
    </oc>
    <nc r="B10" t="inlineStr">
      <is>
        <t xml:space="preserve">VICECONSEJERA DE TURISMO </t>
      </is>
    </nc>
    <odxf>
      <alignment vertical="center" readingOrder="0"/>
      <border outline="0">
        <bottom/>
      </border>
    </odxf>
    <ndxf>
      <alignment vertical="bottom" readingOrder="0"/>
      <border outline="0">
        <bottom style="thin">
          <color indexed="55"/>
        </bottom>
      </border>
    </ndxf>
  </rcc>
  <rcc rId="6211" sId="5">
    <oc r="C10" t="inlineStr">
      <is>
        <t>121J</t>
      </is>
    </oc>
    <nc r="C10" t="inlineStr">
      <is>
        <t>751A</t>
      </is>
    </nc>
  </rcc>
  <rcc rId="6212" sId="5">
    <oc r="F10">
      <f>SUM(D10:E10)</f>
    </oc>
    <nc r="F10">
      <f>SUM(D10:E10)</f>
    </nc>
  </rcc>
  <rcc rId="6213" sId="5">
    <oc r="I10">
      <f>SUM(G10:H10)</f>
    </oc>
    <nc r="I10">
      <f>SUM(G10:H10)</f>
    </nc>
  </rcc>
  <rcc rId="6214" sId="5">
    <oc r="L10">
      <f>SUM(J10:K10)</f>
    </oc>
    <nc r="L10">
      <f>SUM(J10:K10)</f>
    </nc>
  </rcc>
  <rcc rId="6215" sId="5">
    <oc r="M10">
      <f>D10+G10+J10</f>
    </oc>
    <nc r="M10">
      <f>D10+G10+J10</f>
    </nc>
  </rcc>
  <rcc rId="6216" sId="5">
    <oc r="N10">
      <f>E10+H10+K10</f>
    </oc>
    <nc r="N10">
      <f>E10+H10+K10</f>
    </nc>
  </rcc>
  <rcc rId="6217" sId="5">
    <oc r="O10">
      <f>SUM(M10:N10)</f>
    </oc>
    <nc r="O10">
      <f>SUM(M10:N10)</f>
    </nc>
  </rcc>
  <rcc rId="6218" sId="5" numFmtId="11">
    <oc r="P10">
      <v>0</v>
    </oc>
    <nc r="P10">
      <v>62.75</v>
    </nc>
  </rcc>
  <rcc rId="6219" sId="5" numFmtId="11">
    <oc r="Q10">
      <v>0</v>
    </oc>
    <nc r="Q10">
      <v>343.8</v>
    </nc>
  </rcc>
  <rcc rId="6220" sId="5">
    <oc r="R10">
      <f>SUM(P10:Q10)</f>
    </oc>
    <nc r="R10">
      <f>SUM(P10:Q10)</f>
    </nc>
  </rcc>
  <rcc rId="6221" sId="5">
    <oc r="U10">
      <f>SUM(S10:T10)</f>
    </oc>
    <nc r="U10">
      <f>SUM(S10:T10)</f>
    </nc>
  </rcc>
  <rcc rId="6222" sId="5" numFmtId="11">
    <oc r="V10">
      <v>0</v>
    </oc>
    <nc r="V10">
      <v>26.67</v>
    </nc>
  </rcc>
  <rcc rId="6223" sId="5" numFmtId="11">
    <oc r="W10">
      <v>0</v>
    </oc>
    <nc r="W10">
      <v>345.98</v>
    </nc>
  </rcc>
  <rcc rId="6224" sId="5">
    <oc r="X10">
      <f>SUM(V10:W10)</f>
    </oc>
    <nc r="X10">
      <f>SUM(V10:W10)</f>
    </nc>
  </rcc>
  <rcc rId="6225" sId="5">
    <oc r="Y10">
      <f>SUM(P10,S10,V10)</f>
    </oc>
    <nc r="Y10">
      <f>SUM(P10,S10,V10)</f>
    </nc>
  </rcc>
  <rcc rId="6226" sId="5">
    <oc r="Z10">
      <f>SUM(Q10,T10,W10)</f>
    </oc>
    <nc r="Z10">
      <f>SUM(Q10,T10,W10)</f>
    </nc>
  </rcc>
  <rcc rId="6227" sId="5">
    <oc r="AA10">
      <f>SUM(R10,U10,X10)</f>
    </oc>
    <nc r="AA10">
      <f>SUM(R10,U10,X10)</f>
    </nc>
  </rcc>
  <rcc rId="6228" sId="5" numFmtId="11">
    <oc r="AB10">
      <v>0</v>
    </oc>
    <nc r="AB10">
      <v>186.69</v>
    </nc>
  </rcc>
  <rcc rId="6229" sId="5" numFmtId="11">
    <oc r="AC10">
      <v>0</v>
    </oc>
    <nc r="AC10">
      <v>327.31</v>
    </nc>
  </rcc>
  <rcc rId="6230" sId="5">
    <oc r="AD10">
      <f>SUM(AB10:AC10)</f>
    </oc>
    <nc r="AD10">
      <f>SUM(AB10:AC10)</f>
    </nc>
  </rcc>
  <rcc rId="6231" sId="5" numFmtId="11">
    <oc r="AF10">
      <v>0</v>
    </oc>
    <nc r="AF10">
      <v>249.96</v>
    </nc>
  </rcc>
  <rcc rId="6232" sId="5">
    <oc r="AG10">
      <f>SUM(AE10:AF10)</f>
    </oc>
    <nc r="AG10">
      <f>SUM(AE10:AF10)</f>
    </nc>
  </rcc>
  <rcc rId="6233" sId="5">
    <oc r="AJ10">
      <f>SUM(AH10:AI10)</f>
    </oc>
    <nc r="AJ10">
      <f>SUM(AH10:AI10)</f>
    </nc>
  </rcc>
  <rcc rId="6234" sId="5">
    <oc r="AK10">
      <f>SUM(AB10,AE10,AH10)</f>
    </oc>
    <nc r="AK10">
      <f>SUM(AB10,AE10,AH10)</f>
    </nc>
  </rcc>
  <rcc rId="6235" sId="5">
    <oc r="AL10">
      <f>SUM(AC10,AF10,AI10)</f>
    </oc>
    <nc r="AL10">
      <f>SUM(AC10,AF10,AI10)</f>
    </nc>
  </rcc>
  <rcc rId="6236" sId="5">
    <oc r="AM10">
      <f>SUM(AD10,AG10,AJ10)</f>
    </oc>
    <nc r="AM10">
      <f>SUM(AD10,AG10,AJ10)</f>
    </nc>
  </rcc>
  <rcc rId="6237" sId="5" numFmtId="11">
    <oc r="AN10">
      <v>0</v>
    </oc>
    <nc r="AN10">
      <v>53.34</v>
    </nc>
  </rcc>
  <rcc rId="6238" sId="5" numFmtId="11">
    <oc r="AO10">
      <v>0</v>
    </oc>
    <nc r="AO10">
      <v>328.39</v>
    </nc>
  </rcc>
  <rcc rId="6239" sId="5">
    <oc r="AP10">
      <f>SUM(AN10:AO10)</f>
    </oc>
    <nc r="AP10">
      <f>SUM(AN10:AO10)</f>
    </nc>
  </rcc>
  <rcc rId="6240" sId="5" numFmtId="11">
    <oc r="AQ10">
      <v>0</v>
    </oc>
    <nc r="AQ10">
      <v>518.94000000000005</v>
    </nc>
  </rcc>
  <rcc rId="6241" sId="5" numFmtId="11">
    <oc r="AR10">
      <v>0</v>
    </oc>
    <nc r="AR10">
      <v>575</v>
    </nc>
  </rcc>
  <rcc rId="6242" sId="5">
    <oc r="AS10">
      <f>SUM(AQ10:AR10)</f>
    </oc>
    <nc r="AS10">
      <f>SUM(AQ10:AR10)</f>
    </nc>
  </rcc>
  <rcc rId="6243" sId="5" numFmtId="11">
    <oc r="AT10">
      <v>0</v>
    </oc>
    <nc r="AT10">
      <v>155.52000000000001</v>
    </nc>
  </rcc>
  <rcc rId="6244" sId="5" numFmtId="11">
    <oc r="AU10">
      <v>0</v>
    </oc>
    <nc r="AU10">
      <v>150.47999999999999</v>
    </nc>
  </rcc>
  <rcc rId="6245" sId="5">
    <oc r="AV10">
      <f>SUM(AT10:AU10)</f>
    </oc>
    <nc r="AV10">
      <f>SUM(AT10:AU10)</f>
    </nc>
  </rcc>
  <rcc rId="6246" sId="5">
    <oc r="AW10">
      <f>SUM(AN10,AQ10,AT10)</f>
    </oc>
    <nc r="AW10">
      <f>SUM(AN10,AQ10,AT10)</f>
    </nc>
  </rcc>
  <rcc rId="6247" sId="5">
    <oc r="AX10">
      <f>SUM(AO10,AR10,AU10)</f>
    </oc>
    <nc r="AX10">
      <f>SUM(AO10,AR10,AU10)</f>
    </nc>
  </rcc>
  <rcc rId="6248" sId="5">
    <oc r="AY10">
      <f>SUM(AP10,AS10,AV10)</f>
    </oc>
    <nc r="AY10">
      <f>SUM(AP10,AS10,AV10)</f>
    </nc>
  </rcc>
  <rcc rId="6249" sId="5" odxf="1" dxf="1">
    <oc r="A11" t="inlineStr">
      <is>
        <t>MIGUEL ÁNGEL RODRÍGUEZ FERNÁNDEZ</t>
      </is>
    </oc>
    <nc r="A11" t="inlineStr">
      <is>
        <t xml:space="preserve">LUISA FERNANDA DEL VALLE CALDEVILLA </t>
      </is>
    </nc>
    <odxf>
      <alignment horizontal="left" vertical="top" readingOrder="0"/>
      <border outline="0">
        <bottom style="thin">
          <color indexed="55"/>
        </bottom>
      </border>
    </odxf>
    <ndxf>
      <alignment horizontal="general" vertical="center" readingOrder="0"/>
      <border outline="0">
        <bottom/>
      </border>
    </ndxf>
  </rcc>
  <rcc rId="6250" sId="5" odxf="1" dxf="1">
    <oc r="B11" t="inlineStr">
      <is>
        <t>DIRECTOR GENERAL DE EMPLEO PÚBLICO</t>
      </is>
    </oc>
    <nc r="B11" t="inlineStr">
      <is>
        <t xml:space="preserve">DIRECTORA GENERAL DE VICIPRESIDENCIA </t>
      </is>
    </nc>
    <odxf>
      <alignment vertical="bottom" readingOrder="0"/>
      <border outline="0">
        <bottom style="thin">
          <color indexed="55"/>
        </bottom>
      </border>
    </odxf>
    <ndxf>
      <alignment vertical="center" readingOrder="0"/>
      <border outline="0">
        <bottom/>
      </border>
    </ndxf>
  </rcc>
  <rcc rId="6251" sId="5">
    <oc r="C11" t="inlineStr">
      <is>
        <t>121B</t>
      </is>
    </oc>
    <nc r="C11" t="inlineStr">
      <is>
        <t>121J</t>
      </is>
    </nc>
  </rcc>
  <rcc rId="6252" sId="5">
    <oc r="F11">
      <f>SUM(D11:E11)</f>
    </oc>
    <nc r="F11">
      <f>SUM(D11:E11)</f>
    </nc>
  </rcc>
  <rcc rId="6253" sId="5">
    <oc r="I11">
      <f>SUM(G11:H11)</f>
    </oc>
    <nc r="I11">
      <f>SUM(G11:H11)</f>
    </nc>
  </rcc>
  <rcc rId="6254" sId="5">
    <oc r="L11">
      <f>SUM(J11:K11)</f>
    </oc>
    <nc r="L11">
      <f>SUM(J11:K11)</f>
    </nc>
  </rcc>
  <rcc rId="6255" sId="5">
    <oc r="M11">
      <f>D11+G11+J11</f>
    </oc>
    <nc r="M11">
      <f>D11+G11+J11</f>
    </nc>
  </rcc>
  <rcc rId="6256" sId="5">
    <oc r="N11">
      <f>E11+H11+K11</f>
    </oc>
    <nc r="N11">
      <f>E11+H11+K11</f>
    </nc>
  </rcc>
  <rcc rId="6257" sId="5">
    <oc r="O11">
      <f>SUM(M11:N11)</f>
    </oc>
    <nc r="O11">
      <f>SUM(M11:N11)</f>
    </nc>
  </rcc>
  <rcc rId="6258" sId="5">
    <oc r="R11">
      <f>SUM(P11:Q11)</f>
    </oc>
    <nc r="R11">
      <f>SUM(P11:Q11)</f>
    </nc>
  </rcc>
  <rcc rId="6259" sId="5">
    <oc r="U11">
      <f>SUM(S11:T11)</f>
    </oc>
    <nc r="U11">
      <f>SUM(S11:T11)</f>
    </nc>
  </rcc>
  <rcc rId="6260" sId="5">
    <oc r="X11">
      <f>SUM(V11:W11)</f>
    </oc>
    <nc r="X11">
      <f>SUM(V11:W11)</f>
    </nc>
  </rcc>
  <rcc rId="6261" sId="5">
    <oc r="Y11">
      <f>SUM(P11,S11,V11)</f>
    </oc>
    <nc r="Y11">
      <f>SUM(P11,S11,V11)</f>
    </nc>
  </rcc>
  <rcc rId="6262" sId="5">
    <oc r="Z11">
      <f>SUM(Q11,T11,W11)</f>
    </oc>
    <nc r="Z11">
      <f>SUM(Q11,T11,W11)</f>
    </nc>
  </rcc>
  <rcc rId="6263" sId="5">
    <oc r="AA11">
      <f>SUM(R11,U11,X11)</f>
    </oc>
    <nc r="AA11">
      <f>SUM(R11,U11,X11)</f>
    </nc>
  </rcc>
  <rcc rId="6264" sId="5">
    <oc r="AD11">
      <f>SUM(AB11:AC11)</f>
    </oc>
    <nc r="AD11">
      <f>SUM(AB11:AC11)</f>
    </nc>
  </rcc>
  <rcc rId="6265" sId="5">
    <oc r="AG11">
      <f>SUM(AE11:AF11)</f>
    </oc>
    <nc r="AG11">
      <f>SUM(AE11:AF11)</f>
    </nc>
  </rcc>
  <rcc rId="6266" sId="5">
    <oc r="AJ11">
      <f>SUM(AH11:AI11)</f>
    </oc>
    <nc r="AJ11">
      <f>SUM(AH11:AI11)</f>
    </nc>
  </rcc>
  <rcc rId="6267" sId="5">
    <oc r="AK11">
      <f>SUM(AB11,AE11,AH11)</f>
    </oc>
    <nc r="AK11">
      <f>SUM(AB11,AE11,AH11)</f>
    </nc>
  </rcc>
  <rcc rId="6268" sId="5">
    <oc r="AL11">
      <f>SUM(AC11,AF11,AI11)</f>
    </oc>
    <nc r="AL11">
      <f>SUM(AC11,AF11,AI11)</f>
    </nc>
  </rcc>
  <rcc rId="6269" sId="5">
    <oc r="AM11">
      <f>SUM(AD11,AG11,AJ11)</f>
    </oc>
    <nc r="AM11">
      <f>SUM(AD11,AG11,AJ11)</f>
    </nc>
  </rcc>
  <rcc rId="6270" sId="5">
    <oc r="AP11">
      <f>SUM(AN11:AO11)</f>
    </oc>
    <nc r="AP11">
      <f>SUM(AN11:AO11)</f>
    </nc>
  </rcc>
  <rcc rId="6271" sId="5">
    <oc r="AS11">
      <f>SUM(AQ11:AR11)</f>
    </oc>
    <nc r="AS11">
      <f>SUM(AQ11:AR11)</f>
    </nc>
  </rcc>
  <rcc rId="6272" sId="5">
    <oc r="AV11">
      <f>SUM(AT11:AU11)</f>
    </oc>
    <nc r="AV11">
      <f>SUM(AT11:AU11)</f>
    </nc>
  </rcc>
  <rcc rId="6273" sId="5">
    <oc r="AW11">
      <f>SUM(AN11,AQ11,AT11)</f>
    </oc>
    <nc r="AW11">
      <f>SUM(AN11,AQ11,AT11)</f>
    </nc>
  </rcc>
  <rcc rId="6274" sId="5">
    <oc r="AX11">
      <f>SUM(AO11,AR11,AU11)</f>
    </oc>
    <nc r="AX11">
      <f>SUM(AO11,AR11,AU11)</f>
    </nc>
  </rcc>
  <rcc rId="6275" sId="5">
    <oc r="AY11">
      <f>SUM(AP11,AS11,AV11)</f>
    </oc>
    <nc r="AY11">
      <f>SUM(AP11,AS11,AV11)</f>
    </nc>
  </rcc>
  <rcc rId="6276" sId="5">
    <oc r="A12" t="inlineStr">
      <is>
        <t>JAVIER FERNÁNDEZ RODRÍGUEZ</t>
      </is>
    </oc>
    <nc r="A12" t="inlineStr">
      <is>
        <t>MIGUEL ÁNGEL RODRÍGUEZ FERNÁNDEZ</t>
      </is>
    </nc>
  </rcc>
  <rcc rId="6277" sId="5">
    <oc r="B12" t="inlineStr">
      <is>
        <t>DIRECTOR GENERAL DE ESTRATEGIA DIGITAL E INTELIGENCIA ARTIFICIAL</t>
      </is>
    </oc>
    <nc r="B12" t="inlineStr">
      <is>
        <t>DIRECTOR GENERAL DE EMPLEO PÚBLICO</t>
      </is>
    </nc>
  </rcc>
  <rcc rId="6278" sId="5">
    <oc r="C12" t="inlineStr">
      <is>
        <t>121D</t>
      </is>
    </oc>
    <nc r="C12" t="inlineStr">
      <is>
        <t>121B</t>
      </is>
    </nc>
  </rcc>
  <rcc rId="6279" sId="5" numFmtId="11">
    <oc r="D12">
      <v>53.34</v>
    </oc>
    <nc r="D12">
      <v>0</v>
    </nc>
  </rcc>
  <rcc rId="6280" sId="5" numFmtId="11">
    <oc r="E12">
      <v>56.42</v>
    </oc>
    <nc r="E12">
      <v>0</v>
    </nc>
  </rcc>
  <rcc rId="6281" sId="5">
    <oc r="F12">
      <f>SUM(D12:E12)</f>
    </oc>
    <nc r="F12">
      <f>SUM(D12:E12)</f>
    </nc>
  </rcc>
  <rcc rId="6282" sId="5">
    <oc r="I12">
      <f>SUM(G12:H12)</f>
    </oc>
    <nc r="I12">
      <f>SUM(G12:H12)</f>
    </nc>
  </rcc>
  <rcc rId="6283" sId="5" numFmtId="11">
    <oc r="J12">
      <v>213.36</v>
    </oc>
    <nc r="J12">
      <v>832.84</v>
    </nc>
  </rcc>
  <rcc rId="6284" sId="5" numFmtId="11">
    <oc r="K12">
      <v>236.26</v>
    </oc>
    <nc r="K12">
      <v>254.6</v>
    </nc>
  </rcc>
  <rcc rId="6285" sId="5">
    <oc r="L12">
      <f>SUM(J12:K12)</f>
    </oc>
    <nc r="L12">
      <f>SUM(J12:K12)</f>
    </nc>
  </rcc>
  <rcc rId="6286" sId="5">
    <oc r="M12">
      <f>D12+G12+J12</f>
    </oc>
    <nc r="M12">
      <f>D12+G12+J12</f>
    </nc>
  </rcc>
  <rcc rId="6287" sId="5">
    <oc r="N12">
      <f>E12+H12+K12</f>
    </oc>
    <nc r="N12">
      <f>E12+H12+K12</f>
    </nc>
  </rcc>
  <rcc rId="6288" sId="5">
    <oc r="O12">
      <f>SUM(M12:N12)</f>
    </oc>
    <nc r="O12">
      <f>SUM(M12:N12)</f>
    </nc>
  </rcc>
  <rcc rId="6289" sId="5" numFmtId="11">
    <oc r="P12">
      <v>0</v>
    </oc>
    <nc r="P12">
      <v>570.26</v>
    </nc>
  </rcc>
  <rcc rId="6290" sId="5" numFmtId="11">
    <oc r="Q12">
      <v>0</v>
    </oc>
    <nc r="Q12">
      <v>290.60000000000002</v>
    </nc>
  </rcc>
  <rcc rId="6291" sId="5">
    <oc r="R12">
      <f>SUM(P12:Q12)</f>
    </oc>
    <nc r="R12">
      <f>SUM(P12:Q12)</f>
    </nc>
  </rcc>
  <rcc rId="6292" sId="5" numFmtId="11">
    <oc r="S12">
      <v>0</v>
    </oc>
    <nc r="S12">
      <v>291.2</v>
    </nc>
  </rcc>
  <rcc rId="6293" sId="5" numFmtId="11">
    <oc r="T12">
      <v>0</v>
    </oc>
    <nc r="T12">
      <v>181.97</v>
    </nc>
  </rcc>
  <rcc rId="6294" sId="5">
    <oc r="U12">
      <f>SUM(S12:T12)</f>
    </oc>
    <nc r="U12">
      <f>SUM(S12:T12)</f>
    </nc>
  </rcc>
  <rcc rId="6295" sId="5" numFmtId="11">
    <oc r="V12">
      <v>0</v>
    </oc>
    <nc r="V12">
      <v>365.14</v>
    </nc>
  </rcc>
  <rcc rId="6296" sId="5" numFmtId="11">
    <oc r="W12">
      <v>0</v>
    </oc>
    <nc r="W12">
      <v>110.2</v>
    </nc>
  </rcc>
  <rcc rId="6297" sId="5">
    <oc r="X12">
      <f>SUM(V12:W12)</f>
    </oc>
    <nc r="X12">
      <f>SUM(V12:W12)</f>
    </nc>
  </rcc>
  <rcc rId="6298" sId="5">
    <oc r="Y12">
      <f>SUM(P12,S12,V12)</f>
    </oc>
    <nc r="Y12">
      <f>SUM(P12,S12,V12)</f>
    </nc>
  </rcc>
  <rcc rId="6299" sId="5">
    <oc r="Z12">
      <f>SUM(Q12,T12,W12)</f>
    </oc>
    <nc r="Z12">
      <f>SUM(Q12,T12,W12)</f>
    </nc>
  </rcc>
  <rcc rId="6300" sId="5">
    <oc r="AA12">
      <f>SUM(R12,U12,X12)</f>
    </oc>
    <nc r="AA12">
      <f>SUM(R12,U12,X12)</f>
    </nc>
  </rcc>
  <rcc rId="6301" sId="5" numFmtId="11">
    <oc r="AB12">
      <v>0</v>
    </oc>
    <nc r="AB12">
      <v>53.34</v>
    </nc>
  </rcc>
  <rcc rId="6302" sId="5" numFmtId="11">
    <oc r="AD12">
      <v>0</v>
    </oc>
    <nc r="AD12">
      <f>SUM(AB12:AC12)</f>
    </nc>
  </rcc>
  <rcc rId="6303" sId="5" numFmtId="11">
    <oc r="AE12">
      <v>0</v>
    </oc>
    <nc r="AE12">
      <v>106.68</v>
    </nc>
  </rcc>
  <rcc rId="6304" sId="5" numFmtId="11">
    <oc r="AF12">
      <v>0</v>
    </oc>
    <nc r="AF12">
      <v>117</v>
    </nc>
  </rcc>
  <rcc rId="6305" sId="5">
    <oc r="AG12">
      <f>SUM(AE12:AF12)</f>
    </oc>
    <nc r="AG12">
      <f>SUM(AE12:AF12)</f>
    </nc>
  </rcc>
  <rcc rId="6306" sId="5">
    <oc r="AJ12">
      <f>SUM(AH12:AI12)</f>
    </oc>
    <nc r="AJ12">
      <f>SUM(AH12:AI12)</f>
    </nc>
  </rcc>
  <rcc rId="6307" sId="5">
    <oc r="AK12">
      <f>SUM(AB12,AE12,AH12)</f>
    </oc>
    <nc r="AK12">
      <f>SUM(AB12,AE12,AH12)</f>
    </nc>
  </rcc>
  <rcc rId="6308" sId="5">
    <oc r="AL12">
      <f>SUM(AC12,AF12,AI12)</f>
    </oc>
    <nc r="AL12">
      <f>SUM(AC12,AF12,AI12)</f>
    </nc>
  </rcc>
  <rcc rId="6309" sId="5">
    <oc r="AM12">
      <f>SUM(AD12,AG12,AJ12)</f>
    </oc>
    <nc r="AM12">
      <f>SUM(AD12,AG12,AJ12)</f>
    </nc>
  </rcc>
  <rcc rId="6310" sId="5" numFmtId="11">
    <oc r="AN12">
      <v>0</v>
    </oc>
    <nc r="AN12">
      <v>182.57</v>
    </nc>
  </rcc>
  <rcc rId="6311" sId="5">
    <oc r="AP12">
      <f>SUM(AN12:AO12)</f>
    </oc>
    <nc r="AP12">
      <f>SUM(AN12:AO12)</f>
    </nc>
  </rcc>
  <rcc rId="6312" sId="5">
    <oc r="AS12">
      <f>SUM(AQ12:AR12)</f>
    </oc>
    <nc r="AS12">
      <f>SUM(AQ12:AR12)</f>
    </nc>
  </rcc>
  <rcc rId="6313" sId="5" numFmtId="11">
    <oc r="AT12">
      <v>0</v>
    </oc>
    <nc r="AT12">
      <v>182.57</v>
    </nc>
  </rcc>
  <rcc rId="6314" sId="5">
    <oc r="AV12">
      <f>SUM(AT12:AU12)</f>
    </oc>
    <nc r="AV12">
      <f>SUM(AT12:AU12)</f>
    </nc>
  </rcc>
  <rcc rId="6315" sId="5">
    <oc r="AW12">
      <f>SUM(AN12,AQ12,AT12)</f>
    </oc>
    <nc r="AW12">
      <f>SUM(AN12,AQ12,AT12)</f>
    </nc>
  </rcc>
  <rcc rId="6316" sId="5">
    <oc r="AX12">
      <f>SUM(AO12,AR12,AU12)</f>
    </oc>
    <nc r="AX12">
      <f>SUM(AO12,AR12,AU12)</f>
    </nc>
  </rcc>
  <rcc rId="6317" sId="5">
    <oc r="AY12">
      <f>SUM(AP12,AS12,AV12)</f>
    </oc>
    <nc r="AY12">
      <f>SUM(AP12,AS12,AV12)</f>
    </nc>
  </rcc>
  <rcc rId="6318" sId="5" odxf="1" dxf="1">
    <oc r="A13" t="inlineStr">
      <is>
        <t xml:space="preserve">BEGOÑA ENEDINA HUERGO IGLESIAS </t>
      </is>
    </oc>
    <nc r="A13" t="inlineStr">
      <is>
        <t>JAVIER FERNÁNDEZ RODRÍGUEZ</t>
      </is>
    </nc>
    <odxf>
      <alignment vertical="center" readingOrder="0"/>
    </odxf>
    <ndxf>
      <alignment vertical="top" readingOrder="0"/>
    </ndxf>
  </rcc>
  <rcc rId="6319" sId="5" odxf="1" dxf="1">
    <oc r="B13" t="inlineStr">
      <is>
        <t>DIRECTORA DEL INSTITUTO ASTURIANO DE ADMINISTRACIÓN PÚBLICA "ADOLFO POSADA"</t>
      </is>
    </oc>
    <nc r="B13" t="inlineStr">
      <is>
        <t>DIRECTOR GENERAL DE ESTRATEGIA DIGITAL E INTELIGENCIA ARTIFICIAL</t>
      </is>
    </nc>
    <odxf>
      <alignment vertical="center" readingOrder="0"/>
    </odxf>
    <ndxf>
      <alignment vertical="bottom" readingOrder="0"/>
    </ndxf>
  </rcc>
  <rcc rId="6320" sId="5" odxf="1" dxf="1">
    <oc r="C13" t="inlineStr">
      <is>
        <t>121C</t>
      </is>
    </oc>
    <nc r="C13" t="inlineStr">
      <is>
        <t>121D</t>
      </is>
    </nc>
    <odxf>
      <alignment vertical="center" readingOrder="0"/>
    </odxf>
    <ndxf>
      <alignment vertical="top" readingOrder="0"/>
    </ndxf>
  </rcc>
  <rcc rId="6321" sId="5" numFmtId="11">
    <oc r="D13">
      <v>0</v>
    </oc>
    <nc r="D13">
      <v>53.34</v>
    </nc>
  </rcc>
  <rcc rId="6322" sId="5" numFmtId="11">
    <oc r="E13">
      <v>0</v>
    </oc>
    <nc r="E13">
      <v>56.42</v>
    </nc>
  </rcc>
  <rcc rId="6323" sId="5">
    <oc r="F13">
      <f>SUM(D13:E13)</f>
    </oc>
    <nc r="F13">
      <f>SUM(D13:E13)</f>
    </nc>
  </rcc>
  <rcc rId="6324" sId="5">
    <oc r="I13">
      <f>SUM(G13:H13)</f>
    </oc>
    <nc r="I13">
      <f>SUM(G13:H13)</f>
    </nc>
  </rcc>
  <rcc rId="6325" sId="5" numFmtId="11">
    <oc r="J13">
      <v>0</v>
    </oc>
    <nc r="J13">
      <v>213.36</v>
    </nc>
  </rcc>
  <rcc rId="6326" sId="5" numFmtId="11">
    <oc r="K13">
      <v>0</v>
    </oc>
    <nc r="K13">
      <v>236.26</v>
    </nc>
  </rcc>
  <rcc rId="6327" sId="5">
    <oc r="L13">
      <f>SUM(J13:K13)</f>
    </oc>
    <nc r="L13">
      <f>SUM(J13:K13)</f>
    </nc>
  </rcc>
  <rcc rId="6328" sId="5">
    <oc r="M13">
      <f>D13+G13+J13</f>
    </oc>
    <nc r="M13">
      <f>D13+G13+J13</f>
    </nc>
  </rcc>
  <rcc rId="6329" sId="5">
    <oc r="N13">
      <f>E13+H13+K13</f>
    </oc>
    <nc r="N13">
      <f>E13+H13+K13</f>
    </nc>
  </rcc>
  <rcc rId="6330" sId="5">
    <oc r="O13">
      <f>SUM(M13:N13)</f>
    </oc>
    <nc r="O13">
      <f>SUM(M13:N13)</f>
    </nc>
  </rcc>
  <rcc rId="6331" sId="5" numFmtId="11">
    <oc r="P13">
      <v>0</v>
    </oc>
    <nc r="P13">
      <v>133.35</v>
    </nc>
  </rcc>
  <rcc rId="6332" sId="5" numFmtId="11">
    <oc r="Q13">
      <v>0</v>
    </oc>
    <nc r="Q13">
      <v>111.79</v>
    </nc>
  </rcc>
  <rcc rId="6333" sId="5">
    <oc r="R13">
      <f>SUM(P13:Q13)</f>
    </oc>
    <nc r="R13">
      <f>SUM(P13:Q13)</f>
    </nc>
  </rcc>
  <rcc rId="6334" sId="5" numFmtId="11">
    <oc r="S13">
      <v>0</v>
    </oc>
    <nc r="S13">
      <v>80.010000000000005</v>
    </nc>
  </rcc>
  <rcc rId="6335" sId="5" numFmtId="11">
    <oc r="T13">
      <v>0</v>
    </oc>
    <nc r="T13">
      <v>141.28</v>
    </nc>
  </rcc>
  <rcc rId="6336" sId="5">
    <oc r="U13">
      <f>SUM(S13:T13)</f>
    </oc>
    <nc r="U13">
      <f>SUM(S13:T13)</f>
    </nc>
  </rcc>
  <rcc rId="6337" sId="5" numFmtId="11">
    <oc r="V13">
      <v>0</v>
    </oc>
    <nc r="V13">
      <v>346.71</v>
    </nc>
  </rcc>
  <rcc rId="6338" sId="5" numFmtId="11">
    <oc r="W13">
      <v>0</v>
    </oc>
    <nc r="W13">
      <v>405.63</v>
    </nc>
  </rcc>
  <rcc rId="6339" sId="5">
    <oc r="X13">
      <f>SUM(V13:W13)</f>
    </oc>
    <nc r="X13">
      <f>SUM(V13:W13)</f>
    </nc>
  </rcc>
  <rcc rId="6340" sId="5">
    <oc r="Y13">
      <f>SUM(P13,S13,V13)</f>
    </oc>
    <nc r="Y13">
      <f>SUM(P13,S13,V13)</f>
    </nc>
  </rcc>
  <rcc rId="6341" sId="5">
    <oc r="Z13">
      <f>SUM(Q13,T13,W13)</f>
    </oc>
    <nc r="Z13">
      <f>SUM(Q13,T13,W13)</f>
    </nc>
  </rcc>
  <rcc rId="6342" sId="5">
    <oc r="AA13">
      <f>SUM(R13,U13,X13)</f>
    </oc>
    <nc r="AA13">
      <f>SUM(R13,U13,X13)</f>
    </nc>
  </rcc>
  <rcc rId="6343" sId="5" odxf="1" dxf="1" numFmtId="11">
    <oc r="AD13">
      <f>SUM(AB13:AC13)</f>
    </oc>
    <nc r="AD13">
      <v>0</v>
    </nc>
    <odxf>
      <alignment vertical="center" readingOrder="0"/>
    </odxf>
    <ndxf>
      <alignment vertical="top" readingOrder="0"/>
    </ndxf>
  </rcc>
  <rcc rId="6344" sId="5" odxf="1" dxf="1">
    <oc r="AG13">
      <f>SUM(AE13:AF13)</f>
    </oc>
    <nc r="AG13">
      <f>SUM(AE13:AF13)</f>
    </nc>
    <odxf>
      <alignment vertical="center" readingOrder="0"/>
    </odxf>
    <ndxf>
      <alignment vertical="top" readingOrder="0"/>
    </ndxf>
  </rcc>
  <rcc rId="6345" sId="5" odxf="1" dxf="1">
    <oc r="AJ13">
      <f>SUM(AH13:AI13)</f>
    </oc>
    <nc r="AJ13">
      <f>SUM(AH13:AI13)</f>
    </nc>
    <odxf>
      <alignment vertical="center" readingOrder="0"/>
    </odxf>
    <ndxf>
      <alignment vertical="top" readingOrder="0"/>
    </ndxf>
  </rcc>
  <rcc rId="6346" sId="5">
    <oc r="AK13">
      <f>SUM(AB13,AE13,AH13)</f>
    </oc>
    <nc r="AK13">
      <f>SUM(AB13,AE13,AH13)</f>
    </nc>
  </rcc>
  <rcc rId="6347" sId="5">
    <oc r="AL13">
      <f>SUM(AC13,AF13,AI13)</f>
    </oc>
    <nc r="AL13">
      <f>SUM(AC13,AF13,AI13)</f>
    </nc>
  </rcc>
  <rcc rId="6348" sId="5">
    <oc r="AM13">
      <f>SUM(AD13,AG13,AJ13)</f>
    </oc>
    <nc r="AM13">
      <f>SUM(AD13,AG13,AJ13)</f>
    </nc>
  </rcc>
  <rcc rId="6349" sId="5" numFmtId="11">
    <oc r="AN13">
      <v>0</v>
    </oc>
    <nc r="AN13">
      <v>266.7</v>
    </nc>
  </rcc>
  <rcc rId="6350" sId="5" numFmtId="11">
    <oc r="AO13">
      <v>0</v>
    </oc>
    <nc r="AO13">
      <v>122.21</v>
    </nc>
  </rcc>
  <rcc rId="6351" sId="5" odxf="1" dxf="1">
    <oc r="AP13">
      <f>SUM(AN13:AO13)</f>
    </oc>
    <nc r="AP13">
      <f>SUM(AN13:AO13)</f>
    </nc>
    <odxf>
      <alignment vertical="center" readingOrder="0"/>
    </odxf>
    <ndxf>
      <alignment vertical="top" readingOrder="0"/>
    </ndxf>
  </rcc>
  <rcc rId="6352" sId="5" numFmtId="11">
    <oc r="AQ13">
      <v>0</v>
    </oc>
    <nc r="AQ13">
      <v>53.34</v>
    </nc>
  </rcc>
  <rcc rId="6353" sId="5" numFmtId="11">
    <oc r="AR13">
      <v>0</v>
    </oc>
    <nc r="AR13">
      <v>78.19</v>
    </nc>
  </rcc>
  <rcc rId="6354" sId="5" odxf="1" dxf="1">
    <oc r="AS13">
      <f>SUM(AQ13:AR13)</f>
    </oc>
    <nc r="AS13">
      <f>SUM(AQ13:AR13)</f>
    </nc>
    <odxf>
      <alignment vertical="center" readingOrder="0"/>
    </odxf>
    <ndxf>
      <alignment vertical="top" readingOrder="0"/>
    </ndxf>
  </rcc>
  <rcc rId="6355" sId="5" numFmtId="11">
    <oc r="AT13">
      <v>0</v>
    </oc>
    <nc r="AT13">
      <v>186.69</v>
    </nc>
  </rcc>
  <rcc rId="6356" sId="5" numFmtId="11">
    <oc r="AU13">
      <v>0</v>
    </oc>
    <nc r="AU13">
      <v>75.73</v>
    </nc>
  </rcc>
  <rcc rId="6357" sId="5" odxf="1" dxf="1">
    <oc r="AV13">
      <f>SUM(AT13:AU13)</f>
    </oc>
    <nc r="AV13">
      <f>SUM(AT13:AU13)</f>
    </nc>
    <odxf>
      <alignment vertical="center" readingOrder="0"/>
    </odxf>
    <ndxf>
      <alignment vertical="top" readingOrder="0"/>
    </ndxf>
  </rcc>
  <rcc rId="6358" sId="5">
    <oc r="AW13">
      <f>SUM(AN13,AQ13,AT13)</f>
    </oc>
    <nc r="AW13">
      <f>SUM(AN13,AQ13,AT13)</f>
    </nc>
  </rcc>
  <rcc rId="6359" sId="5">
    <oc r="AX13">
      <f>SUM(AO13,AR13,AU13)</f>
    </oc>
    <nc r="AX13">
      <f>SUM(AO13,AR13,AU13)</f>
    </nc>
  </rcc>
  <rcc rId="6360" sId="5">
    <oc r="AY13">
      <f>SUM(AP13,AS13,AV13)</f>
    </oc>
    <nc r="AY13">
      <f>SUM(AP13,AS13,AV13)</f>
    </nc>
  </rcc>
  <rcc rId="6361" sId="5" odxf="1" dxf="1">
    <oc r="A14" t="inlineStr">
      <is>
        <t xml:space="preserve">MARIA JESÚS ÁLVAREZ GONZÁLEZ </t>
      </is>
    </oc>
    <nc r="A14" t="inlineStr">
      <is>
        <t xml:space="preserve">BEGOÑA ENEDINA HUERGO IGLESIAS </t>
      </is>
    </nc>
    <odxf>
      <alignment vertical="top" readingOrder="0"/>
    </odxf>
    <ndxf>
      <alignment vertical="center" readingOrder="0"/>
    </ndxf>
  </rcc>
  <rcc rId="6362" sId="5" odxf="1" dxf="1">
    <oc r="B14" t="inlineStr">
      <is>
        <t>DIRECTORA GENERAL DE IGUALDAD</t>
      </is>
    </oc>
    <nc r="B14" t="inlineStr">
      <is>
        <t>DIRECTORA DEL INSTITUTO ASTURIANO DE ADMINISTRACIÓN PÚBLICA "ADOLFO POSADA"</t>
      </is>
    </nc>
    <odxf>
      <alignment vertical="bottom" readingOrder="0"/>
    </odxf>
    <ndxf>
      <alignment vertical="center" readingOrder="0"/>
    </ndxf>
  </rcc>
  <rcc rId="6363" sId="5" odxf="1" dxf="1">
    <oc r="C14" t="inlineStr">
      <is>
        <t>323D</t>
      </is>
    </oc>
    <nc r="C14" t="inlineStr">
      <is>
        <t>121C</t>
      </is>
    </nc>
    <odxf>
      <alignment vertical="top" readingOrder="0"/>
    </odxf>
    <ndxf>
      <alignment vertical="center" readingOrder="0"/>
    </ndxf>
  </rcc>
  <rcc rId="6364" sId="5">
    <oc r="F14">
      <f>SUM(D14:E14)</f>
    </oc>
    <nc r="F14">
      <f>SUM(D14:E14)</f>
    </nc>
  </rcc>
  <rcc rId="6365" sId="5" numFmtId="11">
    <oc r="G14">
      <f>26.67+26.67+26.67+53.34+53.34+53.34</f>
    </oc>
    <nc r="G14">
      <v>0</v>
    </nc>
  </rcc>
  <rcc rId="6366" sId="5" numFmtId="11">
    <oc r="H14">
      <f>14.26+17.71+24.84+83.44+90.19+20.7+25.53+21.85+34.27+19.55+20.95+20.95+97.16</f>
    </oc>
    <nc r="H14">
      <v>0</v>
    </nc>
  </rcc>
  <rcc rId="6367" sId="5">
    <oc r="I14">
      <f>SUM(G14:H14)</f>
    </oc>
    <nc r="I14">
      <f>SUM(G14:H14)</f>
    </nc>
  </rcc>
  <rcc rId="6368" sId="5">
    <oc r="L14">
      <f>SUM(J14:K14)</f>
    </oc>
    <nc r="L14">
      <f>SUM(J14:K14)</f>
    </nc>
  </rcc>
  <rcc rId="6369" sId="5">
    <oc r="M14">
      <f>D14+G14+J14</f>
    </oc>
    <nc r="M14">
      <f>D14+G14+J14</f>
    </nc>
  </rcc>
  <rcc rId="6370" sId="5">
    <oc r="N14">
      <f>E14+H14+K14</f>
    </oc>
    <nc r="N14">
      <f>E14+H14+K14</f>
    </nc>
  </rcc>
  <rcc rId="6371" sId="5">
    <oc r="O14">
      <f>SUM(M14:N14)</f>
    </oc>
    <nc r="O14">
      <f>SUM(M14:N14)</f>
    </nc>
  </rcc>
  <rcc rId="6372" sId="5">
    <oc r="R14">
      <f>SUM(P14:Q14)</f>
    </oc>
    <nc r="R14">
      <f>SUM(P14:Q14)</f>
    </nc>
  </rcc>
  <rcc rId="6373" sId="5">
    <oc r="U14">
      <f>SUM(S14:T14)</f>
    </oc>
    <nc r="U14">
      <f>SUM(S14:T14)</f>
    </nc>
  </rcc>
  <rcc rId="6374" sId="5">
    <oc r="X14">
      <f>SUM(V14:W14)</f>
    </oc>
    <nc r="X14">
      <f>SUM(V14:W14)</f>
    </nc>
  </rcc>
  <rcc rId="6375" sId="5">
    <oc r="Y14">
      <f>SUM(P14,S14,V14)</f>
    </oc>
    <nc r="Y14">
      <f>SUM(P14,S14,V14)</f>
    </nc>
  </rcc>
  <rcc rId="6376" sId="5">
    <oc r="Z14">
      <f>SUM(Q14,T14,W14)</f>
    </oc>
    <nc r="Z14">
      <f>SUM(Q14,T14,W14)</f>
    </nc>
  </rcc>
  <rcc rId="6377" sId="5">
    <oc r="AA14">
      <f>SUM(R14,U14,X14)</f>
    </oc>
    <nc r="AA14">
      <f>SUM(R14,U14,X14)</f>
    </nc>
  </rcc>
  <rcc rId="6378" sId="5" odxf="1" dxf="1">
    <oc r="AD14">
      <f>SUM(AB14:AC14)</f>
    </oc>
    <nc r="AD14">
      <f>SUM(AB14:AC14)</f>
    </nc>
    <odxf>
      <alignment vertical="top" readingOrder="0"/>
    </odxf>
    <ndxf>
      <alignment vertical="center" readingOrder="0"/>
    </ndxf>
  </rcc>
  <rcc rId="6379" sId="5" odxf="1" dxf="1">
    <oc r="AG14">
      <f>SUM(AE14:AF14)</f>
    </oc>
    <nc r="AG14">
      <f>SUM(AE14:AF14)</f>
    </nc>
    <odxf>
      <alignment vertical="top" readingOrder="0"/>
    </odxf>
    <ndxf>
      <alignment vertical="center" readingOrder="0"/>
    </ndxf>
  </rcc>
  <rcc rId="6380" sId="5" odxf="1" dxf="1">
    <oc r="AJ14">
      <f>SUM(AH14:AI14)</f>
    </oc>
    <nc r="AJ14">
      <f>SUM(AH14:AI14)</f>
    </nc>
    <odxf>
      <alignment vertical="top" readingOrder="0"/>
    </odxf>
    <ndxf>
      <alignment vertical="center" readingOrder="0"/>
    </ndxf>
  </rcc>
  <rcc rId="6381" sId="5">
    <oc r="AK14">
      <f>SUM(AB14,AE14,AH14)</f>
    </oc>
    <nc r="AK14">
      <f>SUM(AB14,AE14,AH14)</f>
    </nc>
  </rcc>
  <rcc rId="6382" sId="5">
    <oc r="AL14">
      <f>SUM(AC14,AF14,AI14)</f>
    </oc>
    <nc r="AL14">
      <f>SUM(AC14,AF14,AI14)</f>
    </nc>
  </rcc>
  <rcc rId="6383" sId="5">
    <oc r="AM14">
      <f>SUM(AD14,AG14,AJ14)</f>
    </oc>
    <nc r="AM14">
      <f>SUM(AD14,AG14,AJ14)</f>
    </nc>
  </rcc>
  <rcc rId="6384" sId="5" odxf="1" dxf="1">
    <oc r="AP14">
      <f>SUM(AN14:AO14)</f>
    </oc>
    <nc r="AP14">
      <f>SUM(AN14:AO14)</f>
    </nc>
    <odxf>
      <alignment vertical="top" readingOrder="0"/>
    </odxf>
    <ndxf>
      <alignment vertical="center" readingOrder="0"/>
    </ndxf>
  </rcc>
  <rcc rId="6385" sId="5" odxf="1" dxf="1">
    <oc r="AS14">
      <f>SUM(AQ14:AR14)</f>
    </oc>
    <nc r="AS14">
      <f>SUM(AQ14:AR14)</f>
    </nc>
    <odxf>
      <alignment vertical="top" readingOrder="0"/>
    </odxf>
    <ndxf>
      <alignment vertical="center" readingOrder="0"/>
    </ndxf>
  </rcc>
  <rcc rId="6386" sId="5" odxf="1" dxf="1">
    <oc r="AV14">
      <f>SUM(AT14:AU14)</f>
    </oc>
    <nc r="AV14">
      <f>SUM(AT14:AU14)</f>
    </nc>
    <odxf>
      <alignment vertical="top" readingOrder="0"/>
    </odxf>
    <ndxf>
      <alignment vertical="center" readingOrder="0"/>
    </ndxf>
  </rcc>
  <rcc rId="6387" sId="5">
    <oc r="AW14">
      <f>SUM(AN14,AQ14,AT14)</f>
    </oc>
    <nc r="AW14">
      <f>SUM(AN14,AQ14,AT14)</f>
    </nc>
  </rcc>
  <rcc rId="6388" sId="5">
    <oc r="AX14">
      <f>SUM(AO14,AR14,AU14)</f>
    </oc>
    <nc r="AX14">
      <f>SUM(AO14,AR14,AU14)</f>
    </nc>
  </rcc>
  <rcc rId="6389" sId="5">
    <oc r="AY14">
      <f>SUM(AP14,AS14,AV14)</f>
    </oc>
    <nc r="AY14">
      <f>SUM(AP14,AS14,AV14)</f>
    </nc>
  </rcc>
  <rcc rId="6390" sId="5">
    <oc r="A15" t="inlineStr">
      <is>
        <t>OLAYA GÓMEZ ROMANO</t>
      </is>
    </oc>
    <nc r="A15" t="inlineStr">
      <is>
        <t xml:space="preserve">MARIA JESÚS ÁLVAREZ GONZÁLEZ </t>
      </is>
    </nc>
  </rcc>
  <rcc rId="6391" sId="5">
    <oc r="B15" t="inlineStr">
      <is>
        <t>DIRECTORA GENERAL DE EMIGRACIÓN Y POLITICAS DE RETORNO</t>
      </is>
    </oc>
    <nc r="B15" t="inlineStr">
      <is>
        <t>DIRECTORA GENERAL DE IGUALDAD</t>
      </is>
    </nc>
  </rcc>
  <rcc rId="6392" sId="5">
    <oc r="C15" t="inlineStr">
      <is>
        <t>313B</t>
      </is>
    </oc>
    <nc r="C15" t="inlineStr">
      <is>
        <t>323D</t>
      </is>
    </nc>
  </rcc>
  <rcc rId="6393" sId="5">
    <oc r="F15">
      <f>SUM(D15:E15)</f>
    </oc>
    <nc r="F15">
      <f>SUM(D15:E15)</f>
    </nc>
  </rcc>
  <rcc rId="6394" sId="5" numFmtId="11">
    <oc r="G15">
      <v>0</v>
    </oc>
    <nc r="G15">
      <f>26.67+26.67+26.67+53.34+53.34+53.34</f>
    </nc>
  </rcc>
  <rcc rId="6395" sId="5" numFmtId="11">
    <oc r="H15">
      <v>0</v>
    </oc>
    <nc r="H15">
      <f>14.26+17.71+24.84+83.44+90.19+20.7+25.53+21.85+34.27+19.55+20.95+20.95+97.16</f>
    </nc>
  </rcc>
  <rcc rId="6396" sId="5">
    <oc r="I15">
      <f>SUM(G15:H15)</f>
    </oc>
    <nc r="I15">
      <f>SUM(G15:H15)</f>
    </nc>
  </rcc>
  <rcc rId="6397" sId="5">
    <oc r="L15">
      <f>SUM(J15:K15)</f>
    </oc>
    <nc r="L15">
      <f>SUM(J15:K15)</f>
    </nc>
  </rcc>
  <rcc rId="6398" sId="5">
    <oc r="M15">
      <f>D15+G15+J15</f>
    </oc>
    <nc r="M15">
      <f>D15+G15+J15</f>
    </nc>
  </rcc>
  <rcc rId="6399" sId="5">
    <oc r="N15">
      <f>E15+H15+K15</f>
    </oc>
    <nc r="N15">
      <f>E15+H15+K15</f>
    </nc>
  </rcc>
  <rcc rId="6400" sId="5">
    <oc r="O15">
      <f>SUM(M15:N15)</f>
    </oc>
    <nc r="O15">
      <f>SUM(M15:N15)</f>
    </nc>
  </rcc>
  <rcc rId="6401" sId="5">
    <oc r="R15">
      <f>SUM(P15:Q15)</f>
    </oc>
    <nc r="R15">
      <f>SUM(P15:Q15)</f>
    </nc>
  </rcc>
  <rcc rId="6402" sId="5">
    <oc r="U15">
      <f>SUM(S15:T15)</f>
    </oc>
    <nc r="U15">
      <f>SUM(S15:T15)</f>
    </nc>
  </rcc>
  <rcc rId="6403" sId="5">
    <oc r="X15">
      <f>SUM(V15:W15)</f>
    </oc>
    <nc r="X15">
      <f>SUM(V15:W15)</f>
    </nc>
  </rcc>
  <rcc rId="6404" sId="5">
    <oc r="Y15">
      <f>SUM(P15,S15,V15)</f>
    </oc>
    <nc r="Y15">
      <f>SUM(P15,S15,V15)</f>
    </nc>
  </rcc>
  <rcc rId="6405" sId="5">
    <oc r="Z15">
      <f>SUM(Q15,T15,W15)</f>
    </oc>
    <nc r="Z15">
      <f>SUM(Q15,T15,W15)</f>
    </nc>
  </rcc>
  <rcc rId="6406" sId="5">
    <oc r="AA15">
      <f>SUM(R15,U15,X15)</f>
    </oc>
    <nc r="AA15">
      <f>SUM(R15,U15,X15)</f>
    </nc>
  </rcc>
  <rcc rId="6407" sId="5" numFmtId="11">
    <oc r="AB15">
      <v>0</v>
    </oc>
    <nc r="AB15">
      <v>186.69</v>
    </nc>
  </rcc>
  <rcc rId="6408" sId="5" numFmtId="11">
    <oc r="AC15">
      <v>0</v>
    </oc>
    <nc r="AC15">
      <v>496.35</v>
    </nc>
  </rcc>
  <rcc rId="6409" sId="5">
    <oc r="AD15">
      <f>SUM(AB15:AC15)</f>
    </oc>
    <nc r="AD15">
      <f>SUM(AB15:AC15)</f>
    </nc>
  </rcc>
  <rcc rId="6410" sId="5" numFmtId="11">
    <oc r="AF15">
      <v>0</v>
    </oc>
    <nc r="AF15">
      <v>36.659999999999997</v>
    </nc>
  </rcc>
  <rcc rId="6411" sId="5">
    <oc r="AG15">
      <f>SUM(AE15:AF15)</f>
    </oc>
    <nc r="AG15">
      <f>SUM(AE15:AF15)</f>
    </nc>
  </rcc>
  <rcc rId="6412" sId="5" numFmtId="11">
    <oc r="AI15">
      <v>0</v>
    </oc>
    <nc r="AI15">
      <v>26</v>
    </nc>
  </rcc>
  <rcc rId="6413" sId="5">
    <oc r="AJ15">
      <f>SUM(AH15:AI15)</f>
    </oc>
    <nc r="AJ15">
      <f>SUM(AH15:AI15)</f>
    </nc>
  </rcc>
  <rcc rId="6414" sId="5">
    <oc r="AK15">
      <f>SUM(AB15,AE15,AH15)</f>
    </oc>
    <nc r="AK15">
      <f>SUM(AB15,AE15,AH15)</f>
    </nc>
  </rcc>
  <rcc rId="6415" sId="5">
    <oc r="AL15">
      <f>SUM(AC15,AF15,AI15)</f>
    </oc>
    <nc r="AL15">
      <f>SUM(AC15,AF15,AI15)</f>
    </nc>
  </rcc>
  <rcc rId="6416" sId="5">
    <oc r="AM15">
      <f>SUM(AD15,AG15,AJ15)</f>
    </oc>
    <nc r="AM15">
      <f>SUM(AD15,AG15,AJ15)</f>
    </nc>
  </rcc>
  <rcc rId="6417" sId="5">
    <oc r="AP15">
      <f>SUM(AN15:AO15)</f>
    </oc>
    <nc r="AP15">
      <f>SUM(AN15:AO15)</f>
    </nc>
  </rcc>
  <rcc rId="6418" sId="5" numFmtId="11">
    <oc r="AQ15">
      <v>0</v>
    </oc>
    <nc r="AQ15">
      <v>26.67</v>
    </nc>
  </rcc>
  <rcc rId="6419" sId="5" numFmtId="11">
    <oc r="AR15">
      <v>0</v>
    </oc>
    <nc r="AR15">
      <v>41.34</v>
    </nc>
  </rcc>
  <rcc rId="6420" sId="5">
    <oc r="AS15">
      <f>SUM(AQ15:AR15)</f>
    </oc>
    <nc r="AS15">
      <f>SUM(AQ15:AR15)</f>
    </nc>
  </rcc>
  <rcc rId="6421" sId="5" numFmtId="11">
    <oc r="AT15">
      <v>0</v>
    </oc>
    <nc r="AT15">
      <v>53.34</v>
    </nc>
  </rcc>
  <rcc rId="6422" sId="5" numFmtId="11">
    <oc r="AU15">
      <v>0</v>
    </oc>
    <nc r="AU15">
      <v>127.8</v>
    </nc>
  </rcc>
  <rcc rId="6423" sId="5">
    <oc r="AV15">
      <f>SUM(AT15:AU15)</f>
    </oc>
    <nc r="AV15">
      <f>SUM(AT15:AU15)</f>
    </nc>
  </rcc>
  <rcc rId="6424" sId="5">
    <oc r="AW15">
      <f>SUM(AN15,AQ15,AT15)</f>
    </oc>
    <nc r="AW15">
      <f>SUM(AN15,AQ15,AT15)</f>
    </nc>
  </rcc>
  <rcc rId="6425" sId="5">
    <oc r="AX15">
      <f>SUM(AO15,AR15,AU15)</f>
    </oc>
    <nc r="AX15">
      <f>SUM(AO15,AR15,AU15)</f>
    </nc>
  </rcc>
  <rcc rId="6426" sId="5">
    <oc r="AY15">
      <f>SUM(AP15,AS15,AV15)</f>
    </oc>
    <nc r="AY15">
      <f>SUM(AP15,AS15,AV15)</f>
    </nc>
  </rcc>
  <rcc rId="6427" sId="5" odxf="1" dxf="1">
    <oc r="A16" t="inlineStr">
      <is>
        <t>MARCOS NIÑO GAYOSO</t>
      </is>
    </oc>
    <nc r="A16" t="inlineStr">
      <is>
        <t>OLAYA GÓMEZ ROMANO</t>
      </is>
    </nc>
    <odxf>
      <alignment horizontal="general" vertical="bottom" readingOrder="0"/>
      <border outline="0">
        <left/>
        <bottom style="double">
          <color indexed="55"/>
        </bottom>
      </border>
    </odxf>
    <ndxf>
      <alignment horizontal="left" vertical="top" readingOrder="0"/>
      <border outline="0">
        <left style="double">
          <color indexed="55"/>
        </left>
        <bottom style="thin">
          <color indexed="55"/>
        </bottom>
      </border>
    </ndxf>
  </rcc>
  <rcc rId="6428" sId="5" odxf="1" dxf="1">
    <oc r="B16" t="inlineStr">
      <is>
        <t>DIRECTOR GENERAL DE RETO DEMOGRÁFICO</t>
      </is>
    </oc>
    <nc r="B16" t="inlineStr">
      <is>
        <t>DIRECTORA GENERAL DE EMIGRACIÓN Y POLITICAS DE RETORNO</t>
      </is>
    </nc>
    <odxf>
      <border outline="0">
        <right/>
        <bottom style="double">
          <color indexed="55"/>
        </bottom>
      </border>
    </odxf>
    <ndxf>
      <border outline="0">
        <right style="thin">
          <color indexed="55"/>
        </right>
        <bottom style="thin">
          <color indexed="55"/>
        </bottom>
      </border>
    </ndxf>
  </rcc>
  <rcc rId="6429" sId="5" odxf="1" dxf="1">
    <oc r="C16" t="inlineStr">
      <is>
        <t>126D</t>
      </is>
    </oc>
    <nc r="C16" t="inlineStr">
      <is>
        <t>313B</t>
      </is>
    </nc>
    <odxf>
      <border outline="0">
        <bottom style="double">
          <color indexed="55"/>
        </bottom>
      </border>
    </odxf>
    <ndxf>
      <border outline="0">
        <bottom style="thin">
          <color indexed="55"/>
        </bottom>
      </border>
    </ndxf>
  </rcc>
  <rcc rId="6430" sId="5">
    <oc r="F16">
      <f>SUM(D16:E16)</f>
    </oc>
    <nc r="F16">
      <f>SUM(D16:E16)</f>
    </nc>
  </rcc>
  <rcc rId="6431" sId="5">
    <oc r="I16">
      <f>SUM(G16:H16)</f>
    </oc>
    <nc r="I16">
      <f>SUM(G16:H16)</f>
    </nc>
  </rcc>
  <rfmt sheetId="5" sqref="J16" start="0" length="0">
    <dxf>
      <border outline="0">
        <bottom style="thin">
          <color indexed="55"/>
        </bottom>
      </border>
    </dxf>
  </rfmt>
  <rfmt sheetId="5" sqref="K16" start="0" length="0">
    <dxf>
      <border outline="0">
        <bottom style="thin">
          <color indexed="55"/>
        </bottom>
      </border>
    </dxf>
  </rfmt>
  <rcc rId="6432" sId="5">
    <oc r="L16">
      <f>SUM(J16:K16)</f>
    </oc>
    <nc r="L16">
      <f>SUM(J16:K16)</f>
    </nc>
  </rcc>
  <rcc rId="6433" sId="5">
    <oc r="M16">
      <f>D16+G16+J16</f>
    </oc>
    <nc r="M16">
      <f>D16+G16+J16</f>
    </nc>
  </rcc>
  <rcc rId="6434" sId="5">
    <oc r="N16">
      <f>E16+H16+K16</f>
    </oc>
    <nc r="N16">
      <f>E16+H16+K16</f>
    </nc>
  </rcc>
  <rcc rId="6435" sId="5">
    <oc r="O16">
      <f>SUM(M16:N16)</f>
    </oc>
    <nc r="O16">
      <f>SUM(M16:N16)</f>
    </nc>
  </rcc>
  <rcc rId="6436" sId="5" numFmtId="11">
    <oc r="P16">
      <v>0</v>
    </oc>
    <nc r="P16">
      <v>266.7</v>
    </nc>
  </rcc>
  <rcc rId="6437" sId="5" numFmtId="11">
    <oc r="Q16">
      <v>0</v>
    </oc>
    <nc r="Q16">
      <v>235.58</v>
    </nc>
  </rcc>
  <rcc rId="6438" sId="5">
    <oc r="R16">
      <f>SUM(P16:Q16)</f>
    </oc>
    <nc r="R16">
      <f>SUM(P16:Q16)</f>
    </nc>
  </rcc>
  <rcc rId="6439" sId="5" numFmtId="11">
    <oc r="S16">
      <v>0</v>
    </oc>
    <nc r="S16">
      <v>566.84</v>
    </nc>
  </rcc>
  <rcc rId="6440" sId="5" numFmtId="11">
    <oc r="T16">
      <v>0</v>
    </oc>
    <nc r="T16">
      <v>98.32</v>
    </nc>
  </rcc>
  <rcc rId="6441" sId="5">
    <oc r="U16">
      <f>SUM(S16:T16)</f>
    </oc>
    <nc r="U16">
      <f>SUM(S16:T16)</f>
    </nc>
  </rcc>
  <rcc rId="6442" sId="5" numFmtId="11">
    <oc r="V16">
      <v>0</v>
    </oc>
    <nc r="V16">
      <v>290.2</v>
    </nc>
  </rcc>
  <rcc rId="6443" sId="5" numFmtId="11">
    <oc r="W16">
      <v>0</v>
    </oc>
    <nc r="W16">
      <v>194.24</v>
    </nc>
  </rcc>
  <rcc rId="6444" sId="5">
    <oc r="X16">
      <f>SUM(V16:W16)</f>
    </oc>
    <nc r="X16">
      <f>SUM(V16:W16)</f>
    </nc>
  </rcc>
  <rcc rId="6445" sId="5">
    <oc r="Y16">
      <f>SUM(P16,S16,V16)</f>
    </oc>
    <nc r="Y16">
      <f>SUM(P16,S16,V16)</f>
    </nc>
  </rcc>
  <rcc rId="6446" sId="5">
    <oc r="Z16">
      <f>SUM(Q16,T16,W16)</f>
    </oc>
    <nc r="Z16">
      <f>SUM(Q16,T16,W16)</f>
    </nc>
  </rcc>
  <rcc rId="6447" sId="5">
    <oc r="AA16">
      <f>SUM(R16,U16,X16)</f>
    </oc>
    <nc r="AA16">
      <f>SUM(R16,U16,X16)</f>
    </nc>
  </rcc>
  <rcc rId="6448" sId="5" numFmtId="11">
    <oc r="AC16">
      <v>0</v>
    </oc>
    <nc r="AC16">
      <v>73.8</v>
    </nc>
  </rcc>
  <rcc rId="6449" sId="5">
    <oc r="AD16">
      <f>SUM(AB16:AC16)</f>
    </oc>
    <nc r="AD16">
      <f>SUM(AB16:AC16)</f>
    </nc>
  </rcc>
  <rcc rId="6450" sId="5" numFmtId="11">
    <oc r="AE16">
      <v>0</v>
    </oc>
    <nc r="AE16">
      <v>53.34</v>
    </nc>
  </rcc>
  <rcc rId="6451" sId="5" numFmtId="11">
    <oc r="AF16">
      <v>0</v>
    </oc>
    <nc r="AF16">
      <v>40.020000000000003</v>
    </nc>
  </rcc>
  <rcc rId="6452" sId="5">
    <oc r="AG16">
      <f>SUM(AE16:AF16)</f>
    </oc>
    <nc r="AG16">
      <f>SUM(AE16:AF16)</f>
    </nc>
  </rcc>
  <rcc rId="6453" sId="5" numFmtId="11">
    <oc r="AI16">
      <v>0</v>
    </oc>
    <nc r="AI16">
      <v>32.24</v>
    </nc>
  </rcc>
  <rcc rId="6454" sId="5">
    <oc r="AJ16">
      <f>SUM(AH16:AI16)</f>
    </oc>
    <nc r="AJ16">
      <f>SUM(AH16:AI16)</f>
    </nc>
  </rcc>
  <rcc rId="6455" sId="5">
    <oc r="AK16">
      <f>SUM(AB16,AE16,AH16)</f>
    </oc>
    <nc r="AK16">
      <f>SUM(AB16,AE16,AH16)</f>
    </nc>
  </rcc>
  <rcc rId="6456" sId="5">
    <oc r="AL16">
      <f>SUM(AC16,AF16,AI16)</f>
    </oc>
    <nc r="AL16">
      <f>SUM(AC16,AF16,AI16)</f>
    </nc>
  </rcc>
  <rcc rId="6457" sId="5">
    <oc r="AM16">
      <f>SUM(AD16,AG16,AJ16)</f>
    </oc>
    <nc r="AM16">
      <f>SUM(AD16,AG16,AJ16)</f>
    </nc>
  </rcc>
  <rcc rId="6458" sId="5" numFmtId="11">
    <oc r="AN16">
      <v>0</v>
    </oc>
    <nc r="AN16">
      <v>186.69</v>
    </nc>
  </rcc>
  <rcc rId="6459" sId="5" numFmtId="11">
    <oc r="AO16">
      <v>0</v>
    </oc>
    <nc r="AO16">
      <v>356.49</v>
    </nc>
  </rcc>
  <rcc rId="6460" sId="5">
    <oc r="AP16">
      <f>SUM(AN16:AO16)</f>
    </oc>
    <nc r="AP16">
      <f>SUM(AN16:AO16)</f>
    </nc>
  </rcc>
  <rcc rId="6461" sId="5" numFmtId="11">
    <oc r="AQ16">
      <v>0</v>
    </oc>
    <nc r="AQ16">
      <v>521.75</v>
    </nc>
  </rcc>
  <rcc rId="6462" sId="5" numFmtId="11">
    <oc r="AR16">
      <v>0</v>
    </oc>
    <nc r="AR16">
      <v>733.93</v>
    </nc>
  </rcc>
  <rcc rId="6463" sId="5">
    <oc r="AS16">
      <f>SUM(AQ16:AR16)</f>
    </oc>
    <nc r="AS16">
      <f>SUM(AQ16:AR16)</f>
    </nc>
  </rcc>
  <rcc rId="6464" sId="5" numFmtId="11">
    <oc r="AT16">
      <v>0</v>
    </oc>
    <nc r="AT16">
      <v>588.98</v>
    </nc>
  </rcc>
  <rcc rId="6465" sId="5" numFmtId="11">
    <oc r="AU16">
      <v>0</v>
    </oc>
    <nc r="AU16">
      <v>86.37</v>
    </nc>
  </rcc>
  <rcc rId="6466" sId="5">
    <oc r="AV16">
      <f>SUM(AT16:AU16)</f>
    </oc>
    <nc r="AV16">
      <f>SUM(AT16:AU16)</f>
    </nc>
  </rcc>
  <rcc rId="6467" sId="5">
    <oc r="AW16">
      <f>SUM(AN16,AQ16,AT16)</f>
    </oc>
    <nc r="AW16">
      <f>SUM(AN16,AQ16,AT16)</f>
    </nc>
  </rcc>
  <rcc rId="6468" sId="5">
    <oc r="AX16">
      <f>SUM(AO16,AR16,AU16)</f>
    </oc>
    <nc r="AX16">
      <f>SUM(AO16,AR16,AU16)</f>
    </nc>
  </rcc>
  <rcc rId="6469" sId="5">
    <oc r="AY16">
      <f>SUM(AP16,AS16,AV16)</f>
    </oc>
    <nc r="AY16">
      <f>SUM(AP16,AS16,AV16)</f>
    </nc>
  </rcc>
  <rcc rId="6470" sId="5" odxf="1" dxf="1">
    <oc r="A17" t="inlineStr">
      <is>
        <t>IVAN GONZÁLEZ ESPINA</t>
      </is>
    </oc>
    <nc r="A17" t="inlineStr">
      <is>
        <t>MARCOS NIÑO GAYOSO</t>
      </is>
    </nc>
    <odxf>
      <border outline="0">
        <right/>
        <top style="double">
          <color indexed="55"/>
        </top>
        <bottom style="thin">
          <color indexed="64"/>
        </bottom>
      </border>
    </odxf>
    <ndxf>
      <border outline="0">
        <right style="thin">
          <color indexed="55"/>
        </right>
        <top style="thin">
          <color indexed="55"/>
        </top>
        <bottom style="double">
          <color indexed="55"/>
        </bottom>
      </border>
    </ndxf>
  </rcc>
  <rcc rId="6471" sId="5" odxf="1" dxf="1">
    <oc r="B17" t="inlineStr">
      <is>
        <t>JEFE DE GABINETE</t>
      </is>
    </oc>
    <nc r="B17" t="inlineStr">
      <is>
        <t>DIRECTOR GENERAL DE RETO DEMOGRÁFICO</t>
      </is>
    </nc>
    <odxf>
      <border outline="0">
        <left/>
        <top style="double">
          <color indexed="55"/>
        </top>
        <bottom style="thin">
          <color indexed="64"/>
        </bottom>
      </border>
    </odxf>
    <ndxf>
      <border outline="0">
        <left style="thin">
          <color indexed="55"/>
        </left>
        <top style="thin">
          <color indexed="55"/>
        </top>
        <bottom style="double">
          <color indexed="55"/>
        </bottom>
      </border>
    </ndxf>
  </rcc>
  <rcc rId="6472" sId="5">
    <oc r="C17" t="inlineStr">
      <is>
        <t>121A</t>
      </is>
    </oc>
    <nc r="C17" t="inlineStr">
      <is>
        <t>126D</t>
      </is>
    </nc>
  </rcc>
  <rcc rId="6473" sId="5">
    <oc r="F17">
      <f>SUM(D17:E17)</f>
    </oc>
    <nc r="F17">
      <f>SUM(D17:E17)</f>
    </nc>
  </rcc>
  <rcc rId="6474" sId="5">
    <oc r="I17">
      <f>SUM(G17:H17)</f>
    </oc>
    <nc r="I17">
      <f>SUM(G17:H17)</f>
    </nc>
  </rcc>
  <rcc rId="6475" sId="5" numFmtId="11">
    <oc r="J17">
      <f>18.59+37.19+37.19+37.19</f>
    </oc>
    <nc r="J17">
      <v>0</v>
    </nc>
  </rcc>
  <rcc rId="6476" sId="5" numFmtId="11">
    <oc r="K17">
      <f>24.1+12.5</f>
    </oc>
    <nc r="K17">
      <v>0</v>
    </nc>
  </rcc>
  <rcc rId="6477" sId="5">
    <oc r="L17">
      <f>SUM(J17:K17)</f>
    </oc>
    <nc r="L17">
      <f>SUM(J17:K17)</f>
    </nc>
  </rcc>
  <rcc rId="6478" sId="5">
    <oc r="M17">
      <f>D17+G17+J17</f>
    </oc>
    <nc r="M17">
      <f>D17+G17+J17</f>
    </nc>
  </rcc>
  <rcc rId="6479" sId="5">
    <oc r="N17">
      <f>E17+H17+K17</f>
    </oc>
    <nc r="N17">
      <f>E17+H17+K17</f>
    </nc>
  </rcc>
  <rcc rId="6480" sId="5">
    <oc r="O17">
      <f>SUM(M17:N17)</f>
    </oc>
    <nc r="O17">
      <f>SUM(M17:N17)</f>
    </nc>
  </rcc>
  <rcc rId="6481" sId="5" numFmtId="11">
    <oc r="Q17">
      <v>0</v>
    </oc>
    <nc r="Q17">
      <v>753.22</v>
    </nc>
  </rcc>
  <rcc rId="6482" sId="5">
    <oc r="R17">
      <f>SUM(P17:Q17)</f>
    </oc>
    <nc r="R17">
      <f>SUM(P17:Q17)</f>
    </nc>
  </rcc>
  <rcc rId="6483" sId="5" numFmtId="11">
    <oc r="S17">
      <v>0</v>
    </oc>
    <nc r="S17">
      <v>53.34</v>
    </nc>
  </rcc>
  <rcc rId="6484" sId="5" numFmtId="11">
    <oc r="T17">
      <v>0</v>
    </oc>
    <nc r="T17">
      <v>666.68</v>
    </nc>
  </rcc>
  <rcc rId="6485" sId="5">
    <oc r="U17">
      <f>SUM(S17:T17)</f>
    </oc>
    <nc r="U17">
      <f>SUM(S17:T17)</f>
    </nc>
  </rcc>
  <rcc rId="6486" sId="5" numFmtId="11">
    <oc r="V17">
      <v>0</v>
    </oc>
    <nc r="V17">
      <v>133.35</v>
    </nc>
  </rcc>
  <rcc rId="6487" sId="5" numFmtId="11">
    <oc r="W17">
      <v>0</v>
    </oc>
    <nc r="W17">
      <v>960</v>
    </nc>
  </rcc>
  <rcc rId="6488" sId="5">
    <oc r="X17">
      <f>SUM(V17:W17)</f>
    </oc>
    <nc r="X17">
      <f>SUM(V17:W17)</f>
    </nc>
  </rcc>
  <rcc rId="6489" sId="5">
    <oc r="Y17">
      <f>SUM(P17,S17,V17)</f>
    </oc>
    <nc r="Y17">
      <f>SUM(P17,S17,V17)</f>
    </nc>
  </rcc>
  <rcc rId="6490" sId="5">
    <oc r="Z17">
      <f>SUM(Q17,T17,W17)</f>
    </oc>
    <nc r="Z17">
      <f>SUM(Q17,T17,W17)</f>
    </nc>
  </rcc>
  <rcc rId="6491" sId="5">
    <oc r="AA17">
      <f>SUM(R17,U17,X17)</f>
    </oc>
    <nc r="AA17">
      <f>SUM(R17,U17,X17)</f>
    </nc>
  </rcc>
  <rcc rId="6492" sId="5" numFmtId="11">
    <oc r="AB17">
      <v>0</v>
    </oc>
    <nc r="AB17">
      <v>26.67</v>
    </nc>
  </rcc>
  <rcc rId="6493" sId="5" numFmtId="11">
    <oc r="AC17">
      <v>0</v>
    </oc>
    <nc r="AC17">
      <v>244.92</v>
    </nc>
  </rcc>
  <rcc rId="6494" sId="5">
    <oc r="AD17">
      <f>SUM(AB17:AC17)</f>
    </oc>
    <nc r="AD17">
      <f>SUM(AB17:AC17)</f>
    </nc>
  </rcc>
  <rcc rId="6495" sId="5" numFmtId="11">
    <oc r="AF17">
      <v>0</v>
    </oc>
    <nc r="AF17">
      <v>361.4</v>
    </nc>
  </rcc>
  <rcc rId="6496" sId="5">
    <oc r="AG17">
      <f>SUM(AE17:AF17)</f>
    </oc>
    <nc r="AG17">
      <f>SUM(AE17:AF17)</f>
    </nc>
  </rcc>
  <rcc rId="6497" sId="5">
    <oc r="AJ17">
      <f>SUM(AH17:AI17)</f>
    </oc>
    <nc r="AJ17">
      <f>SUM(AH17:AI17)</f>
    </nc>
  </rcc>
  <rcc rId="6498" sId="5">
    <oc r="AK17">
      <f>SUM(AB17,AE17,AH17)</f>
    </oc>
    <nc r="AK17">
      <f>SUM(AB17,AE17,AH17)</f>
    </nc>
  </rcc>
  <rcc rId="6499" sId="5">
    <oc r="AL17">
      <f>SUM(AC17,AF17,AI17)</f>
    </oc>
    <nc r="AL17">
      <f>SUM(AC17,AF17,AI17)</f>
    </nc>
  </rcc>
  <rcc rId="6500" sId="5">
    <oc r="AM17">
      <f>SUM(AD17,AG17,AJ17)</f>
    </oc>
    <nc r="AM17">
      <f>SUM(AD17,AG17,AJ17)</f>
    </nc>
  </rcc>
  <rcc rId="6501" sId="5" numFmtId="11">
    <oc r="AN17">
      <v>0</v>
    </oc>
    <nc r="AN17">
      <v>80.010000000000005</v>
    </nc>
  </rcc>
  <rcc rId="6502" sId="5" numFmtId="11">
    <oc r="AO17">
      <v>0</v>
    </oc>
    <nc r="AO17">
      <v>694.09</v>
    </nc>
  </rcc>
  <rcc rId="6503" sId="5">
    <oc r="AP17">
      <f>SUM(AN17:AO17)</f>
    </oc>
    <nc r="AP17">
      <f>SUM(AN17:AO17)</f>
    </nc>
  </rcc>
  <rcc rId="6504" sId="5" numFmtId="11">
    <oc r="AQ17">
      <v>0</v>
    </oc>
    <nc r="AQ17">
      <v>293.37</v>
    </nc>
  </rcc>
  <rcc rId="6505" sId="5" numFmtId="11">
    <oc r="AR17">
      <v>0</v>
    </oc>
    <nc r="AR17">
      <v>651.54</v>
    </nc>
  </rcc>
  <rcc rId="6506" sId="5">
    <oc r="AS17">
      <f>SUM(AQ17:AR17)</f>
    </oc>
    <nc r="AS17">
      <f>SUM(AQ17:AR17)</f>
    </nc>
  </rcc>
  <rcc rId="6507" sId="5" numFmtId="11">
    <oc r="AT17">
      <v>0</v>
    </oc>
    <nc r="AT17">
      <v>160.02000000000001</v>
    </nc>
  </rcc>
  <rcc rId="6508" sId="5" numFmtId="11">
    <oc r="AU17">
      <v>0</v>
    </oc>
    <nc r="AU17">
      <v>207.9</v>
    </nc>
  </rcc>
  <rcc rId="6509" sId="5">
    <oc r="AV17">
      <f>SUM(AT17:AU17)</f>
    </oc>
    <nc r="AV17">
      <f>SUM(AT17:AU17)</f>
    </nc>
  </rcc>
  <rcc rId="6510" sId="5">
    <oc r="AW17">
      <f>SUM(AN17,AQ17,AT17)</f>
    </oc>
    <nc r="AW17">
      <f>SUM(AN17,AQ17,AT17)</f>
    </nc>
  </rcc>
  <rcc rId="6511" sId="5">
    <oc r="AX17">
      <f>SUM(AO17,AR17,AU17)</f>
    </oc>
    <nc r="AX17">
      <f>SUM(AO17,AR17,AU17)</f>
    </nc>
  </rcc>
  <rcc rId="6512" sId="5">
    <oc r="AY17">
      <f>SUM(AP17,AS17,AV17)</f>
    </oc>
    <nc r="AY17">
      <f>SUM(AP17,AS17,AV17)</f>
    </nc>
  </rcc>
  <rcc rId="6513" sId="5" odxf="1" dxf="1">
    <oc r="A18" t="inlineStr">
      <is>
        <t>*SUSANA MARIA MADERA ALVAREZ</t>
      </is>
    </oc>
    <nc r="A18" t="inlineStr">
      <is>
        <t>IVAN GONZÁLEZ ESPINA</t>
      </is>
    </nc>
    <odxf>
      <fill>
        <patternFill patternType="solid">
          <bgColor rgb="FFFFFF00"/>
        </patternFill>
      </fill>
      <border outline="0">
        <top/>
        <bottom/>
      </border>
    </odxf>
    <ndxf>
      <fill>
        <patternFill patternType="none">
          <bgColor indexed="65"/>
        </patternFill>
      </fill>
      <border outline="0">
        <top style="double">
          <color indexed="55"/>
        </top>
        <bottom style="thin">
          <color indexed="64"/>
        </bottom>
      </border>
    </ndxf>
  </rcc>
  <rcc rId="6514" sId="5" odxf="1" dxf="1">
    <oc r="B18" t="inlineStr">
      <is>
        <t>JEFA DE GABINETE</t>
      </is>
    </oc>
    <nc r="B18" t="inlineStr">
      <is>
        <t>JEFE DE GABINETE</t>
      </is>
    </nc>
    <odxf>
      <fill>
        <patternFill patternType="solid">
          <bgColor rgb="FFFFFF00"/>
        </patternFill>
      </fill>
      <border outline="0">
        <top/>
        <bottom/>
      </border>
    </odxf>
    <ndxf>
      <fill>
        <patternFill patternType="none">
          <bgColor indexed="65"/>
        </patternFill>
      </fill>
      <border outline="0">
        <top style="double">
          <color indexed="55"/>
        </top>
        <bottom style="thin">
          <color indexed="64"/>
        </bottom>
      </border>
    </ndxf>
  </rcc>
  <rcc rId="6515" sId="5" odxf="1" dxf="1">
    <oc r="C18" t="inlineStr">
      <is>
        <t>121 A</t>
      </is>
    </oc>
    <nc r="C18" t="inlineStr">
      <is>
        <t>121A</t>
      </is>
    </nc>
    <odxf>
      <fill>
        <patternFill patternType="solid">
          <bgColor rgb="FFFFFF00"/>
        </patternFill>
      </fill>
      <border outline="0">
        <left/>
        <right/>
        <top/>
        <bottom/>
      </border>
    </odxf>
    <ndxf>
      <fill>
        <patternFill patternType="none">
          <bgColor indexed="65"/>
        </patternFill>
      </fill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double">
          <color indexed="55"/>
        </bottom>
      </border>
    </ndxf>
  </rcc>
  <rfmt sheetId="5" sqref="D18" start="0" length="0">
    <dxf>
      <fill>
        <patternFill patternType="none">
          <bgColor indexed="65"/>
        </patternFill>
      </fill>
      <border outline="0">
        <top style="thin">
          <color indexed="55"/>
        </top>
        <bottom style="thin">
          <color indexed="55"/>
        </bottom>
      </border>
    </dxf>
  </rfmt>
  <rfmt sheetId="5" sqref="E18" start="0" length="0">
    <dxf>
      <fill>
        <patternFill patternType="none">
          <bgColor indexed="65"/>
        </patternFill>
      </fill>
      <border outline="0">
        <top style="thin">
          <color indexed="55"/>
        </top>
        <bottom style="thin">
          <color indexed="55"/>
        </bottom>
      </border>
    </dxf>
  </rfmt>
  <rcc rId="6516" sId="5">
    <oc r="F18">
      <f>SUM(D18:E18)</f>
    </oc>
    <nc r="F18">
      <f>SUM(D18:E18)</f>
    </nc>
  </rcc>
  <rfmt sheetId="5" sqref="G18" start="0" length="0">
    <dxf>
      <fill>
        <patternFill patternType="none">
          <bgColor indexed="65"/>
        </patternFill>
      </fill>
      <border outline="0">
        <bottom style="thin">
          <color indexed="55"/>
        </bottom>
      </border>
    </dxf>
  </rfmt>
  <rfmt sheetId="5" sqref="H18" start="0" length="0">
    <dxf>
      <fill>
        <patternFill patternType="none">
          <bgColor indexed="65"/>
        </patternFill>
      </fill>
      <border outline="0">
        <bottom style="thin">
          <color indexed="55"/>
        </bottom>
      </border>
    </dxf>
  </rfmt>
  <rcc rId="6517" sId="5" odxf="1" dxf="1" numFmtId="11">
    <oc r="I18">
      <v>0</v>
    </oc>
    <nc r="I18">
      <f>SUM(G18:H18)</f>
    </nc>
    <odxf>
      <fill>
        <patternFill>
          <bgColor rgb="FFFFFF00"/>
        </patternFill>
      </fill>
      <border outline="0">
        <left/>
        <right/>
        <top/>
        <bottom/>
      </border>
    </odxf>
    <ndxf>
      <fill>
        <patternFill>
          <bgColor indexed="22"/>
        </patternFill>
      </fill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6518" sId="5" odxf="1" dxf="1" numFmtId="11">
    <oc r="J18">
      <v>0</v>
    </oc>
    <nc r="J18">
      <f>18.59+37.19+37.19+37.19</f>
    </nc>
    <odxf>
      <fill>
        <patternFill patternType="solid">
          <bgColor rgb="FFFFFF00"/>
        </patternFill>
      </fill>
      <border outline="0">
        <top/>
      </border>
    </odxf>
    <ndxf>
      <fill>
        <patternFill patternType="none">
          <bgColor indexed="65"/>
        </patternFill>
      </fill>
      <border outline="0">
        <top style="thin">
          <color indexed="55"/>
        </top>
      </border>
    </ndxf>
  </rcc>
  <rcc rId="6519" sId="5" odxf="1" dxf="1" numFmtId="11">
    <oc r="K18">
      <v>0</v>
    </oc>
    <nc r="K18">
      <f>24.1+12.5</f>
    </nc>
    <odxf>
      <fill>
        <patternFill patternType="solid">
          <bgColor rgb="FFFFFF00"/>
        </patternFill>
      </fill>
      <border outline="0">
        <top/>
      </border>
    </odxf>
    <ndxf>
      <fill>
        <patternFill patternType="none">
          <bgColor indexed="65"/>
        </patternFill>
      </fill>
      <border outline="0">
        <top style="thin">
          <color indexed="55"/>
        </top>
      </border>
    </ndxf>
  </rcc>
  <rcc rId="6520" sId="5" odxf="1" dxf="1" numFmtId="11">
    <oc r="L18">
      <v>0</v>
    </oc>
    <nc r="L18">
      <f>SUM(J18:K18)</f>
    </nc>
    <odxf>
      <fill>
        <patternFill>
          <bgColor rgb="FFFFFF00"/>
        </patternFill>
      </fill>
      <border outline="0">
        <left/>
        <right/>
        <top/>
        <bottom/>
      </border>
    </odxf>
    <ndxf>
      <fill>
        <patternFill>
          <bgColor indexed="22"/>
        </patternFill>
      </fill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6521" sId="5" odxf="1" dxf="1" numFmtId="11">
    <oc r="M18">
      <v>0</v>
    </oc>
    <nc r="M18">
      <f>D18+G18+J18</f>
    </nc>
    <odxf>
      <fill>
        <patternFill>
          <bgColor rgb="FFFFFF00"/>
        </patternFill>
      </fill>
      <border outline="0">
        <right/>
        <bottom/>
      </border>
    </odxf>
    <ndxf>
      <fill>
        <patternFill>
          <bgColor indexed="54"/>
        </patternFill>
      </fill>
      <border outline="0">
        <right style="thin">
          <color indexed="55"/>
        </right>
        <bottom style="thin">
          <color indexed="55"/>
        </bottom>
      </border>
    </ndxf>
  </rcc>
  <rcc rId="6522" sId="5" odxf="1" dxf="1" numFmtId="11">
    <oc r="N18">
      <v>0</v>
    </oc>
    <nc r="N18">
      <f>E18+H18+K18</f>
    </nc>
    <odxf>
      <fill>
        <patternFill>
          <bgColor rgb="FFFFFF00"/>
        </patternFill>
      </fill>
      <border outline="0">
        <right/>
        <bottom/>
      </border>
    </odxf>
    <ndxf>
      <fill>
        <patternFill>
          <bgColor indexed="54"/>
        </patternFill>
      </fill>
      <border outline="0">
        <right style="thin">
          <color indexed="55"/>
        </right>
        <bottom style="thin">
          <color indexed="55"/>
        </bottom>
      </border>
    </ndxf>
  </rcc>
  <rcc rId="6523" sId="5" odxf="1" dxf="1" numFmtId="11">
    <oc r="O18">
      <v>0</v>
    </oc>
    <nc r="O18">
      <f>SUM(M18:N18)</f>
    </nc>
    <odxf>
      <fill>
        <patternFill>
          <bgColor rgb="FFFFFF00"/>
        </patternFill>
      </fill>
      <border outline="0">
        <bottom/>
      </border>
    </odxf>
    <ndxf>
      <fill>
        <patternFill>
          <bgColor indexed="54"/>
        </patternFill>
      </fill>
      <border outline="0">
        <bottom style="thin">
          <color indexed="55"/>
        </bottom>
      </border>
    </ndxf>
  </rcc>
  <rcc rId="6524" sId="5" odxf="1" dxf="1" numFmtId="11">
    <nc r="P18">
      <v>0</v>
    </nc>
    <ndxf>
      <fill>
        <patternFill patternType="none">
          <bgColor indexed="65"/>
        </patternFill>
      </fill>
      <border outline="0">
        <top style="thin">
          <color indexed="55"/>
        </top>
        <bottom style="thin">
          <color indexed="55"/>
        </bottom>
      </border>
    </ndxf>
  </rcc>
  <rcc rId="6525" sId="5" odxf="1" dxf="1" numFmtId="11">
    <nc r="Q18">
      <v>0</v>
    </nc>
    <ndxf>
      <fill>
        <patternFill patternType="none">
          <bgColor indexed="65"/>
        </patternFill>
      </fill>
      <border outline="0">
        <top style="thin">
          <color indexed="55"/>
        </top>
        <bottom style="thin">
          <color indexed="55"/>
        </bottom>
      </border>
    </ndxf>
  </rcc>
  <rcc rId="6526" sId="5" odxf="1" dxf="1">
    <nc r="R18">
      <f>SUM(P18:Q18)</f>
    </nc>
    <ndxf>
      <fill>
        <patternFill>
          <bgColor indexed="22"/>
        </patternFill>
      </fill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6527" sId="5" odxf="1" dxf="1" numFmtId="11">
    <nc r="S18">
      <v>0</v>
    </nc>
    <ndxf>
      <fill>
        <patternFill patternType="none">
          <bgColor indexed="65"/>
        </patternFill>
      </fill>
      <border outline="0">
        <top style="thin">
          <color indexed="55"/>
        </top>
        <bottom style="thin">
          <color indexed="55"/>
        </bottom>
      </border>
    </ndxf>
  </rcc>
  <rcc rId="6528" sId="5" odxf="1" dxf="1" numFmtId="11">
    <nc r="T18">
      <v>0</v>
    </nc>
    <ndxf>
      <fill>
        <patternFill patternType="none">
          <bgColor indexed="65"/>
        </patternFill>
      </fill>
      <border outline="0">
        <top style="thin">
          <color indexed="55"/>
        </top>
        <bottom style="thin">
          <color indexed="55"/>
        </bottom>
      </border>
    </ndxf>
  </rcc>
  <rcc rId="6529" sId="5" odxf="1" dxf="1">
    <nc r="U18">
      <f>SUM(S18:T18)</f>
    </nc>
    <ndxf>
      <fill>
        <patternFill>
          <bgColor indexed="22"/>
        </patternFill>
      </fill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6530" sId="5" odxf="1" dxf="1" numFmtId="11">
    <nc r="V18">
      <v>0</v>
    </nc>
    <ndxf>
      <fill>
        <patternFill patternType="none">
          <bgColor indexed="65"/>
        </patternFill>
      </fill>
      <border outline="0">
        <top style="thin">
          <color indexed="55"/>
        </top>
        <bottom style="thin">
          <color indexed="55"/>
        </bottom>
      </border>
    </ndxf>
  </rcc>
  <rcc rId="6531" sId="5" numFmtId="11">
    <nc r="W18">
      <v>0</v>
    </nc>
  </rcc>
  <rcc rId="6532" sId="5">
    <nc r="X18">
      <f>SUM(V18:W18)</f>
    </nc>
  </rcc>
  <rcc rId="6533" sId="5" odxf="1" dxf="1">
    <nc r="Y18">
      <f>SUM(P18,S18,V18)</f>
    </nc>
    <odxf>
      <fill>
        <patternFill>
          <bgColor rgb="FFFFFF00"/>
        </patternFill>
      </fill>
      <border outline="0">
        <right/>
        <bottom/>
      </border>
    </odxf>
    <ndxf>
      <fill>
        <patternFill>
          <bgColor indexed="54"/>
        </patternFill>
      </fill>
      <border outline="0">
        <right style="thin">
          <color indexed="55"/>
        </right>
        <bottom style="thin">
          <color indexed="55"/>
        </bottom>
      </border>
    </ndxf>
  </rcc>
  <rcc rId="6534" sId="5" odxf="1" dxf="1">
    <nc r="Z18">
      <f>SUM(Q18,T18,W18)</f>
    </nc>
    <odxf>
      <fill>
        <patternFill>
          <bgColor rgb="FFFFFF00"/>
        </patternFill>
      </fill>
      <border outline="0">
        <right/>
        <bottom/>
      </border>
    </odxf>
    <ndxf>
      <fill>
        <patternFill>
          <bgColor indexed="54"/>
        </patternFill>
      </fill>
      <border outline="0">
        <right style="thin">
          <color indexed="55"/>
        </right>
        <bottom style="thin">
          <color indexed="55"/>
        </bottom>
      </border>
    </ndxf>
  </rcc>
  <rcc rId="6535" sId="5" odxf="1" dxf="1">
    <nc r="AA18">
      <f>SUM(R18,U18,X18)</f>
    </nc>
    <odxf>
      <fill>
        <patternFill>
          <bgColor rgb="FFFFFF00"/>
        </patternFill>
      </fill>
      <border outline="0">
        <bottom/>
      </border>
    </odxf>
    <ndxf>
      <fill>
        <patternFill>
          <bgColor indexed="54"/>
        </patternFill>
      </fill>
      <border outline="0">
        <bottom style="thin">
          <color indexed="55"/>
        </bottom>
      </border>
    </ndxf>
  </rcc>
  <rcc rId="6536" sId="5" odxf="1" dxf="1" numFmtId="11">
    <nc r="AB18">
      <v>0</v>
    </nc>
    <odxf>
      <fill>
        <patternFill patternType="solid">
          <bgColor rgb="FFFFFF00"/>
        </patternFill>
      </fill>
      <border outline="0">
        <top/>
        <bottom/>
      </border>
    </odxf>
    <ndxf>
      <fill>
        <patternFill patternType="none">
          <bgColor indexed="65"/>
        </patternFill>
      </fill>
      <border outline="0">
        <top style="thin">
          <color indexed="55"/>
        </top>
        <bottom style="thin">
          <color indexed="55"/>
        </bottom>
      </border>
    </ndxf>
  </rcc>
  <rcc rId="6537" sId="5" odxf="1" dxf="1" numFmtId="11">
    <nc r="AC18">
      <v>0</v>
    </nc>
    <odxf>
      <fill>
        <patternFill patternType="solid">
          <bgColor rgb="FFFFFF00"/>
        </patternFill>
      </fill>
      <border outline="0">
        <top/>
        <bottom/>
      </border>
    </odxf>
    <ndxf>
      <fill>
        <patternFill patternType="none">
          <bgColor indexed="65"/>
        </patternFill>
      </fill>
      <border outline="0">
        <top style="thin">
          <color indexed="55"/>
        </top>
        <bottom style="thin">
          <color indexed="55"/>
        </bottom>
      </border>
    </ndxf>
  </rcc>
  <rcc rId="6538" sId="5" odxf="1" dxf="1">
    <nc r="AD18">
      <f>SUM(AB18:AC18)</f>
    </nc>
    <odxf>
      <fill>
        <patternFill>
          <bgColor rgb="FFFFFF00"/>
        </patternFill>
      </fill>
      <border outline="0">
        <left/>
        <right/>
        <top/>
        <bottom/>
      </border>
    </odxf>
    <ndxf>
      <fill>
        <patternFill>
          <bgColor indexed="22"/>
        </patternFill>
      </fill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6539" sId="5" odxf="1" dxf="1" numFmtId="11">
    <nc r="AE18">
      <v>0</v>
    </nc>
    <odxf>
      <fill>
        <patternFill patternType="solid">
          <bgColor rgb="FFFFFF00"/>
        </patternFill>
      </fill>
      <border outline="0">
        <top/>
        <bottom/>
      </border>
    </odxf>
    <ndxf>
      <fill>
        <patternFill patternType="none">
          <bgColor indexed="65"/>
        </patternFill>
      </fill>
      <border outline="0">
        <top style="thin">
          <color indexed="55"/>
        </top>
        <bottom style="thin">
          <color indexed="55"/>
        </bottom>
      </border>
    </ndxf>
  </rcc>
  <rcc rId="6540" sId="5" odxf="1" dxf="1" numFmtId="11">
    <nc r="AF18">
      <v>0</v>
    </nc>
    <odxf>
      <fill>
        <patternFill patternType="solid">
          <bgColor rgb="FFFFFF00"/>
        </patternFill>
      </fill>
      <border outline="0">
        <top/>
        <bottom/>
      </border>
    </odxf>
    <ndxf>
      <fill>
        <patternFill patternType="none">
          <bgColor indexed="65"/>
        </patternFill>
      </fill>
      <border outline="0">
        <top style="thin">
          <color indexed="55"/>
        </top>
        <bottom style="thin">
          <color indexed="55"/>
        </bottom>
      </border>
    </ndxf>
  </rcc>
  <rcc rId="6541" sId="5" odxf="1" dxf="1">
    <nc r="AG18">
      <f>SUM(AE18:AF18)</f>
    </nc>
    <odxf>
      <fill>
        <patternFill>
          <bgColor rgb="FFFFFF00"/>
        </patternFill>
      </fill>
      <border outline="0">
        <left/>
        <right/>
        <top/>
        <bottom/>
      </border>
    </odxf>
    <ndxf>
      <fill>
        <patternFill>
          <bgColor indexed="22"/>
        </patternFill>
      </fill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6542" sId="5" odxf="1" dxf="1" numFmtId="11">
    <nc r="AH18">
      <v>0</v>
    </nc>
    <odxf>
      <fill>
        <patternFill patternType="solid">
          <bgColor rgb="FFFFFF00"/>
        </patternFill>
      </fill>
      <border outline="0">
        <top/>
        <bottom/>
      </border>
    </odxf>
    <ndxf>
      <fill>
        <patternFill patternType="none">
          <bgColor indexed="65"/>
        </patternFill>
      </fill>
      <border outline="0">
        <top style="thin">
          <color indexed="55"/>
        </top>
        <bottom style="thin">
          <color indexed="55"/>
        </bottom>
      </border>
    </ndxf>
  </rcc>
  <rcc rId="6543" sId="5" odxf="1" dxf="1" numFmtId="11">
    <nc r="AI18">
      <v>0</v>
    </nc>
    <odxf>
      <fill>
        <patternFill patternType="solid">
          <bgColor rgb="FFFFFF00"/>
        </patternFill>
      </fill>
      <border outline="0">
        <top/>
        <bottom/>
      </border>
    </odxf>
    <ndxf>
      <fill>
        <patternFill patternType="none">
          <bgColor indexed="65"/>
        </patternFill>
      </fill>
      <border outline="0">
        <top style="thin">
          <color indexed="55"/>
        </top>
        <bottom style="thin">
          <color indexed="55"/>
        </bottom>
      </border>
    </ndxf>
  </rcc>
  <rcc rId="6544" sId="5" odxf="1" dxf="1">
    <nc r="AJ18">
      <f>SUM(AH18:AI18)</f>
    </nc>
    <odxf>
      <fill>
        <patternFill>
          <bgColor rgb="FFFFFF00"/>
        </patternFill>
      </fill>
      <border outline="0">
        <left/>
        <right/>
        <top/>
        <bottom/>
      </border>
    </odxf>
    <ndxf>
      <fill>
        <patternFill>
          <bgColor indexed="22"/>
        </patternFill>
      </fill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6545" sId="5" odxf="1" dxf="1">
    <nc r="AK18">
      <f>SUM(AB18,AE18,AH18)</f>
    </nc>
    <odxf>
      <fill>
        <patternFill>
          <bgColor rgb="FFFFFF00"/>
        </patternFill>
      </fill>
    </odxf>
    <ndxf>
      <fill>
        <patternFill>
          <bgColor indexed="54"/>
        </patternFill>
      </fill>
    </ndxf>
  </rcc>
  <rcc rId="6546" sId="5" odxf="1" dxf="1">
    <nc r="AL18">
      <f>SUM(AC18,AF18,AI18)</f>
    </nc>
    <odxf>
      <fill>
        <patternFill>
          <bgColor rgb="FFFFFF00"/>
        </patternFill>
      </fill>
    </odxf>
    <ndxf>
      <fill>
        <patternFill>
          <bgColor indexed="54"/>
        </patternFill>
      </fill>
    </ndxf>
  </rcc>
  <rcc rId="6547" sId="5" odxf="1" dxf="1">
    <nc r="AM18">
      <f>SUM(AD18,AG18,AJ18)</f>
    </nc>
    <odxf>
      <fill>
        <patternFill>
          <bgColor rgb="FFFFFF00"/>
        </patternFill>
      </fill>
    </odxf>
    <ndxf>
      <fill>
        <patternFill>
          <bgColor indexed="54"/>
        </patternFill>
      </fill>
    </ndxf>
  </rcc>
  <rcc rId="6548" sId="5" odxf="1" dxf="1" numFmtId="11">
    <nc r="AN18">
      <v>0</v>
    </nc>
    <odxf>
      <fill>
        <patternFill patternType="solid">
          <bgColor rgb="FFFFFF00"/>
        </patternFill>
      </fill>
      <border outline="0">
        <top/>
        <bottom/>
      </border>
    </odxf>
    <ndxf>
      <fill>
        <patternFill patternType="none">
          <bgColor indexed="65"/>
        </patternFill>
      </fill>
      <border outline="0">
        <top style="thin">
          <color indexed="55"/>
        </top>
        <bottom style="thin">
          <color indexed="55"/>
        </bottom>
      </border>
    </ndxf>
  </rcc>
  <rcc rId="6549" sId="5" odxf="1" dxf="1" numFmtId="11">
    <nc r="AO18">
      <v>0</v>
    </nc>
    <odxf>
      <fill>
        <patternFill patternType="solid">
          <bgColor rgb="FFFFFF00"/>
        </patternFill>
      </fill>
      <border outline="0">
        <top/>
        <bottom/>
      </border>
    </odxf>
    <ndxf>
      <fill>
        <patternFill patternType="none">
          <bgColor indexed="65"/>
        </patternFill>
      </fill>
      <border outline="0">
        <top style="thin">
          <color indexed="55"/>
        </top>
        <bottom style="thin">
          <color indexed="55"/>
        </bottom>
      </border>
    </ndxf>
  </rcc>
  <rcc rId="6550" sId="5" odxf="1" dxf="1">
    <nc r="AP18">
      <f>SUM(AN18:AO18)</f>
    </nc>
    <odxf>
      <fill>
        <patternFill>
          <bgColor rgb="FFFFFF00"/>
        </patternFill>
      </fill>
      <border outline="0">
        <left/>
        <right/>
        <top/>
        <bottom/>
      </border>
    </odxf>
    <ndxf>
      <fill>
        <patternFill>
          <bgColor indexed="22"/>
        </patternFill>
      </fill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6551" sId="5" odxf="1" dxf="1" numFmtId="11">
    <nc r="AQ18">
      <v>0</v>
    </nc>
    <odxf>
      <fill>
        <patternFill patternType="solid">
          <bgColor rgb="FFFFFF00"/>
        </patternFill>
      </fill>
      <border outline="0">
        <top/>
        <bottom/>
      </border>
    </odxf>
    <ndxf>
      <fill>
        <patternFill patternType="none">
          <bgColor indexed="65"/>
        </patternFill>
      </fill>
      <border outline="0">
        <top style="thin">
          <color indexed="55"/>
        </top>
        <bottom style="thin">
          <color indexed="55"/>
        </bottom>
      </border>
    </ndxf>
  </rcc>
  <rcc rId="6552" sId="5" odxf="1" dxf="1" numFmtId="11">
    <nc r="AR18">
      <v>0</v>
    </nc>
    <odxf>
      <fill>
        <patternFill patternType="solid">
          <bgColor rgb="FFFFFF00"/>
        </patternFill>
      </fill>
      <border outline="0">
        <top/>
        <bottom/>
      </border>
    </odxf>
    <ndxf>
      <fill>
        <patternFill patternType="none">
          <bgColor indexed="65"/>
        </patternFill>
      </fill>
      <border outline="0">
        <top style="thin">
          <color indexed="55"/>
        </top>
        <bottom style="thin">
          <color indexed="55"/>
        </bottom>
      </border>
    </ndxf>
  </rcc>
  <rcc rId="6553" sId="5" odxf="1" dxf="1">
    <nc r="AS18">
      <f>SUM(AQ18:AR18)</f>
    </nc>
    <odxf>
      <fill>
        <patternFill>
          <bgColor rgb="FFFFFF00"/>
        </patternFill>
      </fill>
      <border outline="0">
        <left/>
        <right/>
        <top/>
        <bottom/>
      </border>
    </odxf>
    <ndxf>
      <fill>
        <patternFill>
          <bgColor indexed="22"/>
        </patternFill>
      </fill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6554" sId="5" odxf="1" dxf="1" numFmtId="11">
    <nc r="AT18">
      <v>0</v>
    </nc>
    <odxf>
      <fill>
        <patternFill patternType="solid">
          <bgColor rgb="FFFFFF00"/>
        </patternFill>
      </fill>
      <border outline="0">
        <top/>
        <bottom/>
      </border>
    </odxf>
    <ndxf>
      <fill>
        <patternFill patternType="none">
          <bgColor indexed="65"/>
        </patternFill>
      </fill>
      <border outline="0">
        <top style="thin">
          <color indexed="55"/>
        </top>
        <bottom style="thin">
          <color indexed="55"/>
        </bottom>
      </border>
    </ndxf>
  </rcc>
  <rcc rId="6555" sId="5" odxf="1" dxf="1" numFmtId="11">
    <nc r="AU18">
      <v>0</v>
    </nc>
    <odxf>
      <fill>
        <patternFill patternType="solid">
          <bgColor rgb="FFFFFF00"/>
        </patternFill>
      </fill>
      <border outline="0">
        <top/>
        <bottom/>
      </border>
    </odxf>
    <ndxf>
      <fill>
        <patternFill patternType="none">
          <bgColor indexed="65"/>
        </patternFill>
      </fill>
      <border outline="0">
        <top style="thin">
          <color indexed="55"/>
        </top>
        <bottom style="thin">
          <color indexed="55"/>
        </bottom>
      </border>
    </ndxf>
  </rcc>
  <rcc rId="6556" sId="5" odxf="1" dxf="1">
    <nc r="AV18">
      <f>SUM(AT18:AU18)</f>
    </nc>
    <odxf>
      <fill>
        <patternFill>
          <bgColor rgb="FFFFFF00"/>
        </patternFill>
      </fill>
      <border outline="0">
        <left/>
        <right/>
        <top/>
        <bottom/>
      </border>
    </odxf>
    <ndxf>
      <fill>
        <patternFill>
          <bgColor indexed="22"/>
        </patternFill>
      </fill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6557" sId="5" odxf="1" dxf="1">
    <nc r="AW18">
      <f>SUM(AN18,AQ18,AT18)</f>
    </nc>
    <odxf>
      <fill>
        <patternFill>
          <bgColor rgb="FFFFFF00"/>
        </patternFill>
      </fill>
    </odxf>
    <ndxf>
      <fill>
        <patternFill>
          <bgColor indexed="54"/>
        </patternFill>
      </fill>
    </ndxf>
  </rcc>
  <rcc rId="6558" sId="5" odxf="1" dxf="1">
    <nc r="AX18">
      <f>SUM(AO18,AR18,AU18)</f>
    </nc>
    <odxf>
      <fill>
        <patternFill>
          <bgColor rgb="FFFFFF00"/>
        </patternFill>
      </fill>
    </odxf>
    <ndxf>
      <fill>
        <patternFill>
          <bgColor indexed="54"/>
        </patternFill>
      </fill>
    </ndxf>
  </rcc>
  <rcc rId="6559" sId="5" odxf="1" dxf="1">
    <nc r="AY18">
      <f>SUM(AP18,AS18,AV18)</f>
    </nc>
    <odxf>
      <fill>
        <patternFill>
          <bgColor rgb="FFFFFF00"/>
        </patternFill>
      </fill>
    </odxf>
    <ndxf>
      <fill>
        <patternFill>
          <bgColor indexed="54"/>
        </patternFill>
      </fill>
    </ndxf>
  </rcc>
  <rcc rId="6560" sId="5" odxf="1" dxf="1">
    <nc r="A19" t="inlineStr">
      <is>
        <t>*SUSANA MARIA MADERA ALVAREZ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odxf>
    <ndxf>
      <font>
        <b/>
        <sz val="10"/>
        <color auto="1"/>
        <name val="Calibri"/>
        <scheme val="none"/>
      </font>
      <fill>
        <patternFill patternType="solid">
          <bgColor rgb="FFFFFF00"/>
        </patternFill>
      </fill>
    </ndxf>
  </rcc>
  <rcc rId="6561" sId="5" odxf="1" dxf="1">
    <nc r="B19" t="inlineStr">
      <is>
        <t>JEFA DE GABINETE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</odxf>
    <ndxf>
      <font>
        <sz val="10"/>
        <color auto="1"/>
        <name val="Calibri"/>
        <scheme val="none"/>
      </font>
      <fill>
        <patternFill patternType="solid">
          <bgColor rgb="FFFFFF00"/>
        </patternFill>
      </fill>
    </ndxf>
  </rcc>
  <rcc rId="6562" sId="5" odxf="1" dxf="1">
    <nc r="C19" t="inlineStr">
      <is>
        <t>121 A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odxf>
    <ndxf>
      <font>
        <sz val="10"/>
        <color auto="1"/>
        <name val="Calibri"/>
        <scheme val="none"/>
      </font>
      <fill>
        <patternFill patternType="solid">
          <bgColor rgb="FFFFFF00"/>
        </patternFill>
      </fill>
      <alignment horizontal="center" vertical="top" readingOrder="0"/>
    </ndxf>
  </rcc>
  <rcc rId="6563" sId="5" odxf="1" dxf="1" numFmtId="11">
    <oc r="D19">
      <f>SUM(D7:D18)</f>
    </oc>
    <nc r="D19">
      <v>0</v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top/>
        <bottom/>
      </border>
    </ndxf>
  </rcc>
  <rcc rId="6564" sId="5" odxf="1" dxf="1" numFmtId="11">
    <oc r="E19">
      <f>SUM(E7:E18)</f>
    </oc>
    <nc r="E19">
      <v>0</v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top/>
        <bottom/>
      </border>
    </ndxf>
  </rcc>
  <rcc rId="6565" sId="5" odxf="1" dxf="1">
    <oc r="F19">
      <f>SUM(F7:F17)</f>
    </oc>
    <nc r="F19">
      <f>SUM(D19:E19)</f>
    </nc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6566" sId="5" odxf="1" dxf="1" numFmtId="11">
    <oc r="G19">
      <f>SUM(G7:G18)</f>
    </oc>
    <nc r="G19">
      <v>0</v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top/>
        <bottom/>
      </border>
    </ndxf>
  </rcc>
  <rcc rId="6567" sId="5" odxf="1" dxf="1" numFmtId="11">
    <oc r="H19">
      <f>SUM(H7:H18)</f>
    </oc>
    <nc r="H19">
      <v>0</v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top/>
        <bottom/>
      </border>
    </ndxf>
  </rcc>
  <rcc rId="6568" sId="5" odxf="1" dxf="1" numFmtId="11">
    <oc r="I19">
      <f>SUM(I7:I18)</f>
    </oc>
    <nc r="I19">
      <v>0</v>
    </nc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right/>
        <top/>
        <bottom/>
      </border>
    </ndxf>
  </rcc>
  <rcc rId="6569" sId="5" odxf="1" dxf="1" numFmtId="11">
    <oc r="J19">
      <f>SUM(J7:J18)</f>
    </oc>
    <nc r="J19">
      <v>0</v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top/>
        <bottom/>
      </border>
    </ndxf>
  </rcc>
  <rcc rId="6570" sId="5" odxf="1" dxf="1" numFmtId="11">
    <oc r="K19">
      <f>SUM(K7:K18)</f>
    </oc>
    <nc r="K19">
      <v>0</v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top/>
        <bottom/>
      </border>
    </ndxf>
  </rcc>
  <rcc rId="6571" sId="5" odxf="1" dxf="1" numFmtId="11">
    <oc r="L19">
      <f>SUM(L7:L17)</f>
    </oc>
    <nc r="L19">
      <v>0</v>
    </nc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right/>
        <top/>
        <bottom/>
      </border>
    </ndxf>
  </rcc>
  <rcc rId="6572" sId="5" odxf="1" dxf="1" numFmtId="11">
    <oc r="M19">
      <f>SUM(M7:M17)</f>
    </oc>
    <nc r="M19">
      <v>0</v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sz val="10"/>
        <color indexed="9"/>
      </font>
      <fill>
        <patternFill patternType="solid">
          <bgColor rgb="FFFFFF00"/>
        </patternFill>
      </fill>
      <alignment horizontal="right" vertical="top" readingOrder="0"/>
      <border outline="0">
        <left/>
        <right/>
        <top/>
        <bottom/>
      </border>
    </ndxf>
  </rcc>
  <rcc rId="6573" sId="5" odxf="1" dxf="1" numFmtId="11">
    <oc r="N19">
      <f>SUM(N7:N17)</f>
    </oc>
    <nc r="N19">
      <v>0</v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sz val="10"/>
        <color indexed="9"/>
      </font>
      <fill>
        <patternFill patternType="solid">
          <bgColor rgb="FFFFFF00"/>
        </patternFill>
      </fill>
      <alignment horizontal="right" vertical="top" readingOrder="0"/>
      <border outline="0">
        <left/>
        <right/>
        <top/>
        <bottom/>
      </border>
    </ndxf>
  </rcc>
  <rcc rId="6574" sId="5" odxf="1" dxf="1" numFmtId="11">
    <oc r="O19">
      <f>SUM(O7:O17)</f>
    </oc>
    <nc r="O19">
      <v>0</v>
    </nc>
    <odxf>
      <font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i/>
        <sz val="10"/>
        <color indexed="9"/>
      </font>
      <fill>
        <patternFill patternType="solid">
          <bgColor rgb="FFFFFF00"/>
        </patternFill>
      </fill>
      <alignment horizontal="right" vertical="top" readingOrder="0"/>
      <border outline="0">
        <left/>
        <right/>
        <top/>
        <bottom/>
      </border>
    </ndxf>
  </rcc>
  <rcc rId="6575" sId="5" odxf="1" dxf="1">
    <oc r="P19">
      <f>SUM(P7:P17)</f>
    </oc>
    <nc r="P19"/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top/>
        <bottom/>
      </border>
    </ndxf>
  </rcc>
  <rcc rId="6576" sId="5" odxf="1" dxf="1">
    <oc r="Q19">
      <f>SUM(Q7:Q17)</f>
    </oc>
    <nc r="Q19"/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top/>
        <bottom/>
      </border>
    </ndxf>
  </rcc>
  <rcc rId="6577" sId="5" odxf="1" dxf="1">
    <oc r="R19">
      <f>SUM(R7:R17)</f>
    </oc>
    <nc r="R19"/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right/>
        <top/>
        <bottom/>
      </border>
    </ndxf>
  </rcc>
  <rcc rId="6578" sId="5" odxf="1" dxf="1">
    <oc r="S19">
      <f>SUM(S7:S17)</f>
    </oc>
    <nc r="S19"/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top/>
        <bottom/>
      </border>
    </ndxf>
  </rcc>
  <rcc rId="6579" sId="5" odxf="1" dxf="1">
    <oc r="T19">
      <f>SUM(T7:T17)</f>
    </oc>
    <nc r="T19"/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top/>
        <bottom/>
      </border>
    </ndxf>
  </rcc>
  <rcc rId="6580" sId="5" odxf="1" dxf="1">
    <oc r="U19">
      <f>SUM(U7:U17)</f>
    </oc>
    <nc r="U19"/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right/>
        <top/>
        <bottom/>
      </border>
    </ndxf>
  </rcc>
  <rcc rId="6581" sId="5" odxf="1" dxf="1" numFmtId="11">
    <oc r="V19">
      <f>SUM(V7:V17)</f>
    </oc>
    <nc r="V19">
      <v>49.21</v>
    </nc>
    <ndxf>
      <font>
        <b val="0"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top/>
        <bottom/>
      </border>
    </ndxf>
  </rcc>
  <rcc rId="6582" sId="5" odxf="1" dxf="1" numFmtId="11">
    <oc r="W19">
      <f>SUM(W7:W17)</f>
    </oc>
    <nc r="W19">
      <v>0</v>
    </nc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6583" sId="5" odxf="1" dxf="1">
    <oc r="X19">
      <f>SUM(X7:X17)</f>
    </oc>
    <nc r="X19">
      <f>SUM(V19:W19)</f>
    </nc>
    <ndxf>
      <font>
        <b val="0"/>
        <i/>
        <sz val="10"/>
        <color auto="1"/>
      </font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6584" sId="5" odxf="1" dxf="1">
    <oc r="Y19">
      <f>SUM(Y7:Y17)</f>
    </oc>
    <nc r="Y19">
      <f>SUM(P19,S19,V19)</f>
    </nc>
    <ndxf>
      <font>
        <b val="0"/>
        <sz val="10"/>
        <color indexed="9"/>
      </font>
      <fill>
        <patternFill patternType="solid">
          <bgColor indexed="54"/>
        </patternFill>
      </fill>
      <alignment horizontal="right" vertical="top" readingOrder="0"/>
      <border outline="0">
        <left/>
        <top/>
        <bottom style="thin">
          <color indexed="55"/>
        </bottom>
      </border>
    </ndxf>
  </rcc>
  <rcc rId="6585" sId="5" odxf="1" dxf="1">
    <oc r="Z19">
      <f>SUM(Z7:Z17)</f>
    </oc>
    <nc r="Z19">
      <f>SUM(Q19,T19,W19)</f>
    </nc>
    <ndxf>
      <font>
        <b val="0"/>
        <sz val="10"/>
        <color indexed="9"/>
      </font>
      <fill>
        <patternFill patternType="solid">
          <bgColor indexed="54"/>
        </patternFill>
      </fill>
      <alignment horizontal="right" vertical="top" readingOrder="0"/>
      <border outline="0">
        <left/>
        <top/>
        <bottom style="thin">
          <color indexed="55"/>
        </bottom>
      </border>
    </ndxf>
  </rcc>
  <rcc rId="6586" sId="5" odxf="1" dxf="1">
    <oc r="AA19">
      <f>SUM(AA7:AA17)</f>
    </oc>
    <nc r="AA19">
      <f>SUM(R19,U19,X19)</f>
    </nc>
    <ndxf>
      <font>
        <i/>
        <sz val="10"/>
        <color indexed="9"/>
      </font>
      <fill>
        <patternFill patternType="solid">
          <bgColor indexed="54"/>
        </patternFill>
      </fill>
      <alignment horizontal="right" vertical="top" readingOrder="0"/>
      <border outline="0">
        <left/>
        <right/>
        <top/>
        <bottom style="thin">
          <color indexed="55"/>
        </bottom>
      </border>
    </ndxf>
  </rcc>
  <rcc rId="6587" sId="5" odxf="1" dxf="1" numFmtId="11">
    <oc r="AB19">
      <f>SUM(AB7:AB17)</f>
    </oc>
    <nc r="AB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6588" sId="5" odxf="1" dxf="1" numFmtId="11">
    <oc r="AC19">
      <f>SUM(AC7:AC17)</f>
    </oc>
    <nc r="AC19">
      <v>15.08</v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top/>
        <bottom/>
      </border>
    </ndxf>
  </rcc>
  <rcc rId="6589" sId="5" odxf="1" dxf="1">
    <oc r="AD19">
      <f>SUM(AD7:AD17)</f>
    </oc>
    <nc r="AD19">
      <f>SUM(AB19:AC19)</f>
    </nc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6590" sId="5" odxf="1" dxf="1" numFmtId="11">
    <oc r="AE19">
      <f>SUM(AE7:AE17)</f>
    </oc>
    <nc r="AE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6591" sId="5" odxf="1" dxf="1" numFmtId="11">
    <oc r="AF19">
      <f>SUM(AF7:AF17)</f>
    </oc>
    <nc r="AF19">
      <v>13.26</v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top/>
        <bottom/>
      </border>
    </ndxf>
  </rcc>
  <rcc rId="6592" sId="5" odxf="1" dxf="1">
    <oc r="AG19">
      <f>SUM(AG7:AG17)</f>
    </oc>
    <nc r="AG19">
      <f>SUM(AE19:AF19)</f>
    </nc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6593" sId="5" odxf="1" dxf="1" numFmtId="11">
    <oc r="AH19">
      <f>SUM(AH7:AH17)</f>
    </oc>
    <nc r="AH19">
      <v>18.59</v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top/>
        <bottom/>
      </border>
    </ndxf>
  </rcc>
  <rcc rId="6594" sId="5" odxf="1" dxf="1" numFmtId="11">
    <oc r="AI19">
      <f>SUM(AI7:AI17)</f>
    </oc>
    <nc r="AI19">
      <v>21.71</v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top/>
        <bottom/>
      </border>
    </ndxf>
  </rcc>
  <rcc rId="6595" sId="5" odxf="1" dxf="1">
    <oc r="AJ19">
      <f>SUM(AJ7:AJ17)</f>
    </oc>
    <nc r="AJ19">
      <f>SUM(AH19:AI19)</f>
    </nc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right/>
        <top/>
        <bottom/>
      </border>
    </ndxf>
  </rcc>
  <rcc rId="6596" sId="5" odxf="1" dxf="1">
    <oc r="AK19">
      <f>SUM(AK7:AK17)</f>
    </oc>
    <nc r="AK19">
      <f>SUM(AB19,AE19,AH19)</f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indexed="9"/>
      </font>
      <fill>
        <patternFill patternType="solid">
          <bgColor indexed="54"/>
        </patternFill>
      </fill>
      <alignment horizontal="right" vertical="top" readingOrder="0"/>
      <border outline="0">
        <left/>
        <top/>
        <bottom style="thin">
          <color indexed="55"/>
        </bottom>
      </border>
    </ndxf>
  </rcc>
  <rcc rId="6597" sId="5" odxf="1" dxf="1">
    <oc r="AL19">
      <f>SUM(AL7:AL17)</f>
    </oc>
    <nc r="AL19">
      <f>SUM(AC19,AF19,AI19)</f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indexed="9"/>
      </font>
      <fill>
        <patternFill patternType="solid">
          <bgColor indexed="54"/>
        </patternFill>
      </fill>
      <alignment horizontal="right" vertical="top" readingOrder="0"/>
      <border outline="0">
        <left/>
        <top/>
        <bottom style="thin">
          <color indexed="55"/>
        </bottom>
      </border>
    </ndxf>
  </rcc>
  <rcc rId="6598" sId="5" odxf="1" dxf="1">
    <oc r="AM19">
      <f>SUM(AM7:AM17)</f>
    </oc>
    <nc r="AM19">
      <f>SUM(AD19,AG19,AJ19)</f>
    </nc>
    <odxf>
      <font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i/>
        <sz val="10"/>
        <color indexed="9"/>
      </font>
      <fill>
        <patternFill patternType="solid">
          <bgColor indexed="54"/>
        </patternFill>
      </fill>
      <alignment horizontal="right" vertical="top" readingOrder="0"/>
      <border outline="0">
        <left/>
        <right/>
        <top/>
        <bottom style="thin">
          <color indexed="55"/>
        </bottom>
      </border>
    </ndxf>
  </rcc>
  <rcc rId="6599" sId="5" odxf="1" dxf="1" numFmtId="11">
    <oc r="AN19">
      <f>SUM(AN7:AN17)</f>
    </oc>
    <nc r="AN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6600" sId="5" odxf="1" dxf="1" numFmtId="11">
    <oc r="AO19">
      <f>SUM(AO7:AO17)</f>
    </oc>
    <nc r="AO19">
      <v>14.82</v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top/>
        <bottom/>
      </border>
    </ndxf>
  </rcc>
  <rcc rId="6601" sId="5" odxf="1" dxf="1">
    <oc r="AP19">
      <f>SUM(AP7:AP17)</f>
    </oc>
    <nc r="AP19">
      <f>SUM(AN19:AO19)</f>
    </nc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6602" sId="5" odxf="1" dxf="1" numFmtId="11">
    <oc r="AQ19">
      <f>SUM(AQ7:AQ17)</f>
    </oc>
    <nc r="AQ19">
      <v>30.61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6603" sId="5" odxf="1" dxf="1" numFmtId="11">
    <oc r="AR19">
      <f>SUM(AR7:AR17)</f>
    </oc>
    <nc r="AR19">
      <v>63.95</v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top/>
        <bottom/>
      </border>
    </ndxf>
  </rcc>
  <rcc rId="6604" sId="5" odxf="1" dxf="1">
    <oc r="AS19">
      <f>SUM(AS7:AS17)</f>
    </oc>
    <nc r="AS19">
      <f>SUM(AQ19:AR19)</f>
    </nc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rgb="FFFFFF00"/>
        </patternFill>
      </fill>
      <alignment horizontal="right" vertical="top" readingOrder="0"/>
      <border outline="0">
        <left/>
        <right/>
        <top/>
        <bottom/>
      </border>
    </ndxf>
  </rcc>
  <rcc rId="6605" sId="5" odxf="1" dxf="1" numFmtId="11">
    <oc r="AT19">
      <f>SUM(AT7:AT17)</f>
    </oc>
    <nc r="AT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6606" sId="5" odxf="1" dxf="1" numFmtId="11">
    <oc r="AU19">
      <f>SUM(AU7:AU17)</f>
    </oc>
    <nc r="AU19">
      <v>0</v>
    </nc>
    <odxf>
      <font>
        <b/>
        <sz val="10"/>
        <color auto="1"/>
      </font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auto="1"/>
      </font>
      <alignment horizontal="right" vertical="top" readingOrder="0"/>
      <border outline="0">
        <left/>
        <top style="thin">
          <color indexed="55"/>
        </top>
        <bottom style="thin">
          <color indexed="55"/>
        </bottom>
      </border>
    </ndxf>
  </rcc>
  <rcc rId="6607" sId="5" odxf="1" dxf="1">
    <oc r="AV19">
      <f>SUM(AV7:AV17)</f>
    </oc>
    <nc r="AV19">
      <f>SUM(AT19:AU19)</f>
    </nc>
    <odxf>
      <font>
        <b/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b val="0"/>
        <i/>
        <sz val="10"/>
        <color auto="1"/>
      </font>
      <fill>
        <patternFill patternType="solid">
          <bgColor indexed="22"/>
        </patternFill>
      </fill>
      <alignment horizontal="right" vertical="top" readingOrder="0"/>
      <border outline="0">
        <left style="thin">
          <color indexed="55"/>
        </left>
        <right style="double">
          <color indexed="55"/>
        </right>
        <top style="thin">
          <color indexed="55"/>
        </top>
        <bottom style="thin">
          <color indexed="55"/>
        </bottom>
      </border>
    </ndxf>
  </rcc>
  <rcc rId="6608" sId="5" odxf="1" dxf="1">
    <oc r="AW19">
      <f>SUM(AW7:AW17)</f>
    </oc>
    <nc r="AW19">
      <f>SUM(AN19,AQ19,AT19)</f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indexed="9"/>
      </font>
      <fill>
        <patternFill patternType="solid">
          <bgColor indexed="54"/>
        </patternFill>
      </fill>
      <alignment horizontal="right" vertical="top" readingOrder="0"/>
      <border outline="0">
        <left/>
        <top/>
        <bottom style="thin">
          <color indexed="55"/>
        </bottom>
      </border>
    </ndxf>
  </rcc>
  <rcc rId="6609" sId="5" odxf="1" dxf="1">
    <oc r="AX19">
      <f>SUM(AX7:AX17)</f>
    </oc>
    <nc r="AX19">
      <f>SUM(AO19,AR19,AU19)</f>
    </nc>
    <odxf>
      <font>
        <b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top style="double">
          <color indexed="55"/>
        </top>
        <bottom style="double">
          <color indexed="55"/>
        </bottom>
      </border>
    </odxf>
    <ndxf>
      <font>
        <b val="0"/>
        <sz val="10"/>
        <color indexed="9"/>
      </font>
      <fill>
        <patternFill patternType="solid">
          <bgColor indexed="54"/>
        </patternFill>
      </fill>
      <alignment horizontal="right" vertical="top" readingOrder="0"/>
      <border outline="0">
        <left/>
        <top/>
        <bottom style="thin">
          <color indexed="55"/>
        </bottom>
      </border>
    </ndxf>
  </rcc>
  <rcc rId="6610" sId="5" odxf="1" dxf="1">
    <oc r="AY19">
      <f>SUM(AY7:AY17)</f>
    </oc>
    <nc r="AY19">
      <f>SUM(AP19,AS19,AV19)</f>
    </nc>
    <odxf>
      <font>
        <i val="0"/>
        <sz val="10"/>
        <color auto="1"/>
      </font>
      <fill>
        <patternFill patternType="none">
          <bgColor indexed="65"/>
        </patternFill>
      </fill>
      <alignment horizontal="general" vertical="bottom" readingOrder="0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odxf>
    <ndxf>
      <font>
        <i/>
        <sz val="10"/>
        <color indexed="9"/>
      </font>
      <fill>
        <patternFill patternType="solid">
          <bgColor indexed="54"/>
        </patternFill>
      </fill>
      <alignment horizontal="right" vertical="top" readingOrder="0"/>
      <border outline="0">
        <left/>
        <right/>
        <top/>
        <bottom style="thin">
          <color indexed="55"/>
        </bottom>
      </border>
    </ndxf>
  </rcc>
  <rcc rId="6611" sId="5" odxf="1" dxf="1">
    <nc r="D20">
      <f>SUM(D8:D19)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12" sId="5" odxf="1" dxf="1">
    <nc r="E20">
      <f>SUM(E8:E19)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13" sId="5" odxf="1" dxf="1">
    <nc r="F20">
      <f>SUM(F8:F18)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14" sId="5" odxf="1" dxf="1">
    <nc r="G20">
      <f>SUM(G8:G19)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15" sId="5" odxf="1" dxf="1">
    <nc r="H20">
      <f>SUM(H8:H19)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16" sId="5" odxf="1" dxf="1">
    <nc r="I20">
      <f>SUM(I8:I19)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17" sId="5" odxf="1" dxf="1">
    <nc r="J20">
      <f>SUM(J8:J19)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18" sId="5" odxf="1" dxf="1">
    <nc r="K20">
      <f>SUM(K8:K19)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19" sId="5" odxf="1" dxf="1">
    <nc r="L20">
      <f>SUM(L8:L18)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20" sId="5" odxf="1" dxf="1">
    <nc r="M20">
      <f>SUM(M8:M18)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21" sId="5" odxf="1" dxf="1">
    <nc r="N20">
      <f>SUM(N8:N18)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22" sId="5" odxf="1" dxf="1">
    <nc r="O20">
      <f>SUM(O8:O18)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23" sId="5" odxf="1" dxf="1">
    <nc r="P20">
      <f>SUM(P8:P18)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24" sId="5" odxf="1" dxf="1">
    <nc r="Q20">
      <f>SUM(Q8:Q18)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25" sId="5" odxf="1" dxf="1">
    <nc r="R20">
      <f>SUM(R8:R18)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26" sId="5" odxf="1" dxf="1">
    <nc r="S20">
      <f>SUM(S8:S18)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27" sId="5" odxf="1" dxf="1">
    <nc r="T20">
      <f>SUM(T8:T18)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28" sId="5" odxf="1" dxf="1">
    <nc r="U20">
      <f>SUM(U8:U18)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29" sId="5" odxf="1" dxf="1">
    <nc r="V20">
      <f>SUM(V8:V19)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30" sId="5" odxf="1" dxf="1">
    <nc r="W20">
      <f>SUM(W8:W19)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31" sId="5" odxf="1" dxf="1">
    <nc r="X20">
      <f>SUM(X8:X19)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32" sId="5" odxf="1" dxf="1">
    <nc r="Y20">
      <f>SUM(Y8:Y19)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33" sId="5" odxf="1" dxf="1">
    <nc r="Z20">
      <f>SUM(Z8:Z19)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34" sId="5" odxf="1" dxf="1">
    <nc r="AA20">
      <f>SUM(AA8:AA19)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35" sId="5" odxf="1" dxf="1">
    <nc r="AB20">
      <f>SUM(AB8:AB19)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36" sId="5" odxf="1" dxf="1">
    <nc r="AC20">
      <f>SUM(AC8:AC19)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37" sId="5" odxf="1" dxf="1">
    <nc r="AD20">
      <f>SUM(AD8:AD19)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38" sId="5" odxf="1" dxf="1">
    <nc r="AE20">
      <f>SUM(AE8:AE19)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39" sId="5" odxf="1" dxf="1">
    <nc r="AF20">
      <f>SUM(AF8:AF19)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40" sId="5" odxf="1" dxf="1">
    <nc r="AG20">
      <f>SUM(AG8:AG19)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41" sId="5" odxf="1" dxf="1">
    <nc r="AH20">
      <f>SUM(AH8:AH19)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42" sId="5" odxf="1" dxf="1">
    <nc r="AI20">
      <f>SUM(AI8:AI19)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43" sId="5" odxf="1" dxf="1">
    <nc r="AJ20">
      <f>SUM(AJ8:AJ19)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44" sId="5" odxf="1" dxf="1">
    <nc r="AK20">
      <f>SUM(AK8:AK19)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45" sId="5" odxf="1" dxf="1">
    <nc r="AL20">
      <f>SUM(AL8:AL19)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46" sId="5" odxf="1" dxf="1">
    <nc r="AM20">
      <f>SUM(AM8:AM19)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47" sId="5" odxf="1" dxf="1">
    <nc r="AN20">
      <f>SUM(AN8:AN19)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48" sId="5" odxf="1" dxf="1">
    <nc r="AO20">
      <f>SUM(AO8:AO19)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49" sId="5" odxf="1" dxf="1">
    <nc r="AP20">
      <f>SUM(AP8:AP19)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50" sId="5" odxf="1" dxf="1">
    <nc r="AQ20">
      <f>SUM(AQ8:AQ19)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51" sId="5" odxf="1" dxf="1">
    <nc r="AR20">
      <f>SUM(AR8:AR19)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52" sId="5" odxf="1" dxf="1">
    <nc r="AS20">
      <f>SUM(AS8:AS19)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53" sId="5" odxf="1" dxf="1">
    <nc r="AT20">
      <f>SUM(AT8:AT19)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54" sId="5" odxf="1" dxf="1">
    <nc r="AU20">
      <f>SUM(AU8:AU19)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55" sId="5" odxf="1" dxf="1">
    <nc r="AV20">
      <f>SUM(AV8:AV19)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56" sId="5" odxf="1" dxf="1">
    <nc r="AW20">
      <f>SUM(AW8:AW19)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57" sId="5" odxf="1" dxf="1">
    <nc r="AX20">
      <f>SUM(AX8:AX19)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  <rcc rId="6658" sId="5" odxf="1" dxf="1">
    <nc r="AY20">
      <f>SUM(AY8:AY19)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</odxf>
    <ndxf>
      <font>
        <b/>
        <sz val="10"/>
        <color auto="1"/>
        <name val="Calibri"/>
        <scheme val="none"/>
      </font>
      <numFmt numFmtId="164" formatCode="#,##0.00\ &quot;€&quot;"/>
      <border outline="0">
        <left style="double">
          <color indexed="55"/>
        </left>
        <right style="thin">
          <color indexed="55"/>
        </right>
        <top style="double">
          <color indexed="55"/>
        </top>
        <bottom style="double">
          <color indexed="55"/>
        </bottom>
      </border>
    </ndxf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659" sId="2" ref="A30:XFD31" action="insertRow"/>
  <rrc rId="6660" sId="2" ref="A30:XFD33" action="insertRow"/>
  <rrc rId="6661" sId="2" ref="A32:XFD35" action="insertRow"/>
  <rrc rId="6662" sId="2" ref="A35:XFD40" action="insertRow"/>
  <rcc rId="6663" sId="2" odxf="1" dxf="1">
    <nc r="A30" t="inlineStr">
      <is>
        <t>Agenda 12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64" sId="2" odxf="1" dxf="1">
    <nc r="A31" t="inlineStr">
      <is>
        <t>Agenda 13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65" sId="2" odxf="1" dxf="1">
    <nc r="A32" t="inlineStr">
      <is>
        <t>Agenda 14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66" sId="2" odxf="1" dxf="1">
    <nc r="A33" t="inlineStr">
      <is>
        <t>Agenda 15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67" sId="2" odxf="1" dxf="1">
    <nc r="A34" t="inlineStr">
      <is>
        <t>Agenda 16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68" sId="2" odxf="1" dxf="1">
    <nc r="A35" t="inlineStr">
      <is>
        <t>Agenda 17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69" sId="2" odxf="1" dxf="1">
    <nc r="A36" t="inlineStr">
      <is>
        <t>Agenda 18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0" sId="2" odxf="1" dxf="1">
    <nc r="A37" t="inlineStr">
      <is>
        <t>Agenda 19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1" sId="2" odxf="1" dxf="1">
    <nc r="A38" t="inlineStr">
      <is>
        <t>Agenda 20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2" sId="2" odxf="1" dxf="1">
    <nc r="A39" t="inlineStr">
      <is>
        <t>Agenda 21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3" sId="2" odxf="1" dxf="1">
    <nc r="A40" t="inlineStr">
      <is>
        <t>Agenda 22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4" sId="2" odxf="1" dxf="1">
    <nc r="A41" t="inlineStr">
      <is>
        <t>Agenda 23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5" sId="2" odxf="1" dxf="1">
    <nc r="A42" t="inlineStr">
      <is>
        <t>Agenda 24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6" sId="2" odxf="1" dxf="1">
    <nc r="A43" t="inlineStr">
      <is>
        <t>Agenda 25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7" sId="2" odxf="1" dxf="1">
    <nc r="A44" t="inlineStr">
      <is>
        <t>Agenda 26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8" sId="2" odxf="1" dxf="1">
    <nc r="A45" t="inlineStr">
      <is>
        <t>Agenda 27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9" sId="2" odxf="1" dxf="1">
    <nc r="B30" t="inlineStr">
      <is>
        <t>Tenerife, del 1 al 3 de octubre</t>
      </is>
    </nc>
    <odxf>
      <numFmt numFmtId="19" formatCode="dd/mm/yyyy"/>
      <alignment horizontal="center" vertical="top" readingOrder="0"/>
      <border outline="0">
        <left/>
        <right/>
        <top/>
        <bottom/>
      </border>
    </odxf>
    <ndxf>
      <numFmt numFmtId="0" formatCode="General"/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0" sId="2" odxf="1" dxf="1">
    <nc r="C30" t="inlineStr">
      <is>
        <t>IV Convencion Turespaña</t>
      </is>
    </nc>
    <o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</odxf>
    <ndxf>
      <font>
        <sz val="11"/>
        <color indexed="8"/>
        <name val="Calibri"/>
        <scheme val="none"/>
      </font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1" sId="2" odxf="1" dxf="1" numFmtId="11">
    <nc r="D30">
      <v>1347.94</v>
    </nc>
    <odxf>
      <font>
        <sz val="11"/>
        <color theme="1"/>
        <name val="Calibri"/>
        <scheme val="minor"/>
      </font>
      <numFmt numFmtId="12" formatCode="#,##0.00\ &quot;€&quot;;[Red]\-#,##0.00\ &quot;€&quot;"/>
      <alignment horizontal="center" readingOrder="0"/>
      <border outline="0">
        <left/>
        <right/>
        <top/>
        <bottom/>
      </border>
    </odxf>
    <ndxf>
      <font>
        <sz val="11"/>
        <color auto="1"/>
        <name val="Calibri"/>
        <scheme val="none"/>
      </font>
      <numFmt numFmtId="164" formatCode="#,##0.00\ &quot;€&quot;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2" sId="2" odxf="1" dxf="1">
    <nc r="E30" t="inlineStr">
      <is>
        <t>Avión ida y vuelta y hotel</t>
      </is>
    </nc>
    <o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</odxf>
    <ndxf>
      <font>
        <sz val="11"/>
        <color indexed="8"/>
        <name val="Calibri"/>
        <scheme val="none"/>
      </font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3" sId="2" odxf="1" dxf="1">
    <nc r="F30" t="inlineStr">
      <is>
        <t>Sanader SL</t>
      </is>
    </nc>
    <odxf>
      <alignment horizontal="center" readingOrder="0"/>
      <border outline="0">
        <left/>
        <right/>
        <top/>
        <bottom/>
      </border>
    </odxf>
    <ndxf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4" sId="2" odxf="1" dxf="1">
    <nc r="B31" t="inlineStr">
      <is>
        <t>Turón - Mieres, 17 de octubre</t>
      </is>
    </nc>
    <odxf>
      <numFmt numFmtId="19" formatCode="dd/mm/yyyy"/>
      <alignment horizontal="center" vertical="top" readingOrder="0"/>
      <border outline="0">
        <left/>
        <right/>
        <top/>
        <bottom/>
      </border>
    </odxf>
    <ndxf>
      <numFmt numFmtId="0" formatCode="General"/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5" sId="2" odxf="1" dxf="1">
    <nc r="C31" t="inlineStr">
      <is>
        <t>Experiencia gastronómica inmersiva Bocamina</t>
      </is>
    </nc>
    <o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</odxf>
    <ndxf>
      <font>
        <sz val="11"/>
        <color indexed="8"/>
        <name val="Calibri"/>
        <scheme val="none"/>
      </font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6" sId="2" odxf="1" dxf="1" numFmtId="11">
    <nc r="D31">
      <v>174.99</v>
    </nc>
    <odxf>
      <font>
        <sz val="11"/>
        <color theme="1"/>
        <name val="Calibri"/>
        <scheme val="minor"/>
      </font>
      <numFmt numFmtId="12" formatCode="#,##0.00\ &quot;€&quot;;[Red]\-#,##0.00\ &quot;€&quot;"/>
      <alignment horizontal="center" readingOrder="0"/>
      <border outline="0">
        <left/>
        <right/>
        <top/>
        <bottom/>
      </border>
    </odxf>
    <ndxf>
      <font>
        <sz val="11"/>
        <color auto="1"/>
        <name val="Calibri"/>
        <scheme val="none"/>
      </font>
      <numFmt numFmtId="164" formatCode="#,##0.00\ &quot;€&quot;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7" sId="2" odxf="1" dxf="1">
    <nc r="E31" t="inlineStr">
      <is>
        <t>Vehículo con conductor</t>
      </is>
    </nc>
    <o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</odxf>
    <ndxf>
      <font>
        <sz val="11"/>
        <color indexed="8"/>
        <name val="Calibri"/>
        <scheme val="none"/>
      </font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8" sId="2" odxf="1" dxf="1">
    <nc r="F31" t="inlineStr">
      <is>
        <t>Sanader SL</t>
      </is>
    </nc>
    <odxf>
      <alignment horizontal="center" readingOrder="0"/>
      <border outline="0">
        <left/>
        <right/>
        <top/>
        <bottom/>
      </border>
    </odxf>
    <ndxf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9" sId="2" odxf="1" dxf="1">
    <nc r="B32" t="inlineStr">
      <is>
        <t>Madrid , del 28 al 29 de octubre</t>
      </is>
    </nc>
    <odxf>
      <numFmt numFmtId="19" formatCode="dd/mm/yyyy"/>
      <alignment horizontal="center" vertical="top" readingOrder="0"/>
      <border outline="0">
        <left/>
        <right/>
        <top/>
        <bottom/>
      </border>
    </odxf>
    <ndxf>
      <numFmt numFmtId="0" formatCode="General"/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0" sId="2" odxf="1" dxf="1">
    <nc r="C32" t="inlineStr">
      <is>
        <t>Premios CN Traveler Hotel &amp; Mantel otorgadaos por Conde Nast Traveler.</t>
      </is>
    </nc>
    <o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</odxf>
    <ndxf>
      <font>
        <sz val="11"/>
        <color indexed="8"/>
        <name val="Calibri"/>
        <scheme val="none"/>
      </font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1" sId="2" odxf="1" dxf="1" numFmtId="11">
    <nc r="D32">
      <v>225.72</v>
    </nc>
    <odxf>
      <font>
        <sz val="11"/>
        <color theme="1"/>
        <name val="Calibri"/>
        <scheme val="minor"/>
      </font>
      <numFmt numFmtId="12" formatCode="#,##0.00\ &quot;€&quot;;[Red]\-#,##0.00\ &quot;€&quot;"/>
      <alignment horizontal="center" readingOrder="0"/>
      <border outline="0">
        <left/>
        <right/>
        <top/>
        <bottom/>
      </border>
    </odxf>
    <ndxf>
      <font>
        <sz val="11"/>
        <color auto="1"/>
        <name val="Calibri"/>
        <scheme val="none"/>
      </font>
      <numFmt numFmtId="164" formatCode="#,##0.00\ &quot;€&quot;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2" sId="2" odxf="1" dxf="1">
    <nc r="E32" t="inlineStr">
      <is>
        <t>Hotel</t>
      </is>
    </nc>
    <o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</odxf>
    <ndxf>
      <font>
        <sz val="11"/>
        <color indexed="8"/>
        <name val="Calibri"/>
        <scheme val="none"/>
      </font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3" sId="2" odxf="1" dxf="1">
    <nc r="F32" t="inlineStr">
      <is>
        <t>Sanader SL</t>
      </is>
    </nc>
    <odxf>
      <alignment horizontal="center" readingOrder="0"/>
      <border outline="0">
        <left/>
        <right/>
        <top/>
        <bottom/>
      </border>
    </odxf>
    <ndxf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4" sId="2" odxf="1" dxf="1">
    <nc r="B33" t="inlineStr">
      <is>
        <t>Latores - Oviedo, 29 de octubre</t>
      </is>
    </nc>
    <odxf>
      <numFmt numFmtId="19" formatCode="dd/mm/yyyy"/>
      <alignment horizontal="center" vertical="top" readingOrder="0"/>
      <border outline="0">
        <left/>
        <right/>
        <top/>
        <bottom/>
      </border>
    </odxf>
    <ndxf>
      <numFmt numFmtId="0" formatCode="General"/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5" sId="2" odxf="1" dxf="1">
    <nc r="C33" t="inlineStr">
      <is>
        <t>Homenaje sagas hosteleras asturianas</t>
      </is>
    </nc>
    <o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</odxf>
    <ndxf>
      <font>
        <sz val="11"/>
        <color indexed="8"/>
        <name val="Calibri"/>
        <scheme val="none"/>
      </font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6" sId="2" odxf="1" dxf="1" numFmtId="11">
    <nc r="D33">
      <v>174.99</v>
    </nc>
    <odxf>
      <alignment horizontal="center" vertical="top" readingOrder="0"/>
      <border outline="0">
        <left/>
        <right/>
        <top/>
        <bottom/>
      </border>
    </odxf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7" sId="2" odxf="1" dxf="1">
    <nc r="E33" t="inlineStr">
      <is>
        <t>Vehículo con conductor</t>
      </is>
    </nc>
    <odxf>
      <alignment horizontal="center" vertical="top" readingOrder="0"/>
      <border outline="0">
        <left/>
        <right/>
        <top/>
        <bottom/>
      </border>
    </odxf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8" sId="2" odxf="1" dxf="1">
    <nc r="F33" t="inlineStr">
      <is>
        <t>Sanader SL</t>
      </is>
    </nc>
    <odxf>
      <font>
        <color auto="1"/>
      </font>
      <alignment horizontal="center" vertical="top" readingOrder="0"/>
      <border outline="0">
        <left/>
        <right/>
        <top/>
        <bottom/>
      </border>
    </odxf>
    <ndxf>
      <font>
        <sz val="11"/>
        <color theme="1"/>
        <name val="Calibri"/>
        <scheme val="minor"/>
      </font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9" sId="2" odxf="1" dxf="1">
    <nc r="B34" t="inlineStr">
      <is>
        <t>Londres, del 4 al 7 de noviembre (viaje no realizado)</t>
      </is>
    </nc>
    <odxf>
      <alignment horizontal="center" readingOrder="0"/>
      <border outline="0">
        <left/>
        <right/>
        <top/>
        <bottom/>
      </border>
    </odxf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0" sId="2" odxf="1" dxf="1">
    <nc r="C34" t="inlineStr">
      <is>
        <t>Feria WTM 2024</t>
      </is>
    </nc>
    <o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</odxf>
    <ndxf>
      <font>
        <sz val="11"/>
        <color indexed="8"/>
        <name val="Calibri"/>
        <scheme val="none"/>
      </font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1" sId="2" odxf="1" dxf="1" numFmtId="11">
    <nc r="D34">
      <v>507.6</v>
    </nc>
    <odxf>
      <font>
        <sz val="11"/>
        <color theme="1"/>
        <name val="Calibri"/>
        <scheme val="minor"/>
      </font>
      <numFmt numFmtId="12" formatCode="#,##0.00\ &quot;€&quot;;[Red]\-#,##0.00\ &quot;€&quot;"/>
      <alignment horizontal="center" readingOrder="0"/>
      <border outline="0">
        <left/>
        <right/>
        <top/>
        <bottom/>
      </border>
    </odxf>
    <ndxf>
      <font>
        <sz val="11"/>
        <color auto="1"/>
        <name val="Calibri"/>
        <scheme val="none"/>
      </font>
      <numFmt numFmtId="164" formatCode="#,##0.00\ &quot;€&quot;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2" sId="2" odxf="1" dxf="1">
    <nc r="E34" t="inlineStr">
      <is>
        <t>Avión ida y vuelta y hotel</t>
      </is>
    </nc>
    <o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</odxf>
    <ndxf>
      <font>
        <sz val="11"/>
        <color indexed="8"/>
        <name val="Calibri"/>
        <scheme val="none"/>
      </font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3" sId="2" odxf="1" dxf="1">
    <nc r="F34" t="inlineStr">
      <is>
        <t>Sanader SL</t>
      </is>
    </nc>
    <odxf>
      <alignment horizontal="center" readingOrder="0"/>
      <border outline="0">
        <left/>
        <right/>
        <top/>
        <bottom/>
      </border>
    </odxf>
    <ndxf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4" sId="2" odxf="1" dxf="1">
    <nc r="B35" t="inlineStr">
      <is>
        <t>Navelgas, 9 de noviembre</t>
      </is>
    </nc>
    <odxf>
      <alignment horizontal="center" readingOrder="0"/>
      <border outline="0">
        <left/>
        <right/>
        <top/>
        <bottom/>
      </border>
    </odxf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5" sId="2" odxf="1" dxf="1">
    <nc r="C35" t="inlineStr">
      <is>
        <t xml:space="preserve">XXVIII edición del Festival del Esfoyón y Amagosto </t>
      </is>
    </nc>
    <o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</odxf>
    <ndxf>
      <font>
        <sz val="11"/>
        <color indexed="8"/>
        <name val="Calibri"/>
        <scheme val="none"/>
      </font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6" sId="2" odxf="1" dxf="1" numFmtId="11">
    <nc r="D35">
      <v>202.73</v>
    </nc>
    <odxf>
      <font>
        <sz val="11"/>
        <color theme="1"/>
        <name val="Calibri"/>
        <scheme val="minor"/>
      </font>
      <numFmt numFmtId="12" formatCode="#,##0.00\ &quot;€&quot;;[Red]\-#,##0.00\ &quot;€&quot;"/>
      <alignment horizontal="center" readingOrder="0"/>
      <border outline="0">
        <left/>
        <right/>
        <top/>
        <bottom/>
      </border>
    </odxf>
    <ndxf>
      <font>
        <sz val="11"/>
        <color auto="1"/>
        <name val="Calibri"/>
        <scheme val="none"/>
      </font>
      <numFmt numFmtId="164" formatCode="#,##0.00\ &quot;€&quot;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7" sId="2" odxf="1" dxf="1">
    <nc r="E35" t="inlineStr">
      <is>
        <t>Vehículo con conductor</t>
      </is>
    </nc>
    <o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</odxf>
    <ndxf>
      <font>
        <sz val="11"/>
        <color indexed="8"/>
        <name val="Calibri"/>
        <scheme val="none"/>
      </font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8" sId="2" odxf="1" dxf="1">
    <nc r="F35" t="inlineStr">
      <is>
        <t>Sanader SL</t>
      </is>
    </nc>
    <odxf>
      <alignment horizontal="center" readingOrder="0"/>
      <border outline="0">
        <left/>
        <right/>
        <top/>
        <bottom/>
      </border>
    </odxf>
    <ndxf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9" sId="2" odxf="1" dxf="1">
    <nc r="B36" t="inlineStr">
      <is>
        <t>Barcelona, del 13 al 14 de noviembre (viaje no realizado)</t>
      </is>
    </nc>
    <odxf>
      <alignment horizontal="center" readingOrder="0"/>
      <border outline="0">
        <left/>
        <right/>
        <top/>
        <bottom/>
      </border>
    </odxf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0" sId="2" odxf="1" dxf="1">
    <nc r="C36" t="inlineStr">
      <is>
        <t>25º Aniversario National Geographic</t>
      </is>
    </nc>
    <o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</odxf>
    <ndxf>
      <font>
        <sz val="11"/>
        <color indexed="8"/>
        <name val="Calibri"/>
        <scheme val="none"/>
      </font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1" sId="2" odxf="1" s="1" dxf="1" numFmtId="11">
    <nc r="D36">
      <v>410.39</v>
    </nc>
    <odxf>
      <numFmt numFmtId="12" formatCode="#,##0.00\ &quot;€&quot;;[Red]\-#,##0.00\ &quot;€&quot;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odxf>
    <ndxf>
      <font>
        <sz val="11"/>
        <color theme="1"/>
        <name val="Calibri"/>
        <scheme val="minor"/>
      </font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2" sId="2" odxf="1" dxf="1">
    <nc r="E36" t="inlineStr">
      <is>
        <t>Avión ida y vuelta y hotel</t>
      </is>
    </nc>
    <o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</odxf>
    <ndxf>
      <font>
        <sz val="11"/>
        <color auto="1"/>
        <name val="Calibri"/>
        <scheme val="none"/>
      </font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3" sId="2" odxf="1" dxf="1">
    <nc r="F36" t="inlineStr">
      <is>
        <t>Sanader SL</t>
      </is>
    </nc>
    <odxf>
      <alignment horizontal="center" readingOrder="0"/>
      <border outline="0">
        <left/>
        <right/>
        <top/>
        <bottom/>
      </border>
    </odxf>
    <ndxf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4" sId="2" odxf="1" dxf="1">
    <nc r="B37" t="inlineStr">
      <is>
        <t>Oporto, del 14 al 15 de noviembre</t>
      </is>
    </nc>
    <odxf>
      <alignment horizontal="center" readingOrder="0"/>
      <border outline="0">
        <left/>
        <right/>
        <top/>
        <bottom/>
      </border>
    </odxf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5" sId="2" odxf="1" dxf="1">
    <nc r="C37" t="inlineStr">
      <is>
        <t>Presentación del acto institucional de la España Verde</t>
      </is>
    </nc>
    <odxf>
      <numFmt numFmtId="0" formatCode="General"/>
      <alignment horizontal="center" vertical="top" readingOrder="0"/>
      <border outline="0">
        <left/>
        <right/>
        <top/>
        <bottom/>
      </border>
    </odxf>
    <ndxf>
      <numFmt numFmtId="19" formatCode="dd/mm/yyyy"/>
      <alignment horizontal="lef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6" sId="2" odxf="1" s="1" dxf="1" numFmtId="11">
    <nc r="D37">
      <v>1039.77</v>
    </nc>
    <odxf>
      <numFmt numFmtId="12" formatCode="#,##0.00\ &quot;€&quot;;[Red]\-#,##0.00\ &quot;€&quot;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odxf>
    <ndxf>
      <font>
        <sz val="11"/>
        <color theme="1"/>
        <name val="Calibri"/>
        <scheme val="minor"/>
      </font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7" sId="2" odxf="1" dxf="1">
    <nc r="E37" t="inlineStr">
      <is>
        <t>Avión ida y vuelta y hotel</t>
      </is>
    </nc>
    <o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</odxf>
    <ndxf>
      <font>
        <sz val="11"/>
        <color auto="1"/>
        <name val="Calibri"/>
        <scheme val="none"/>
      </font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8" sId="2" odxf="1" dxf="1">
    <nc r="F37" t="inlineStr">
      <is>
        <t>Sanader SL</t>
      </is>
    </nc>
    <odxf>
      <alignment horizontal="center" readingOrder="0"/>
      <border outline="0">
        <left/>
        <right/>
        <top/>
        <bottom/>
      </border>
    </odxf>
    <ndxf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9" sId="2" odxf="1" dxf="1">
    <nc r="B38" t="inlineStr">
      <is>
        <t>Gijón - Aeropuerto- Gijón, 14 de noviembre</t>
      </is>
    </nc>
    <odxf>
      <alignment horizontal="center" readingOrder="0"/>
      <border outline="0">
        <left/>
        <right/>
        <top/>
        <bottom/>
      </border>
    </odxf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0" sId="2" odxf="1" dxf="1">
    <nc r="C38" t="inlineStr">
      <is>
        <t>Presentación del acto institucional de la España Verde</t>
      </is>
    </nc>
    <odxf>
      <numFmt numFmtId="0" formatCode="General"/>
      <alignment horizontal="center" vertical="top" readingOrder="0"/>
      <border outline="0">
        <left/>
        <right/>
        <top/>
        <bottom/>
      </border>
    </odxf>
    <ndxf>
      <numFmt numFmtId="19" formatCode="dd/mm/yyyy"/>
      <alignment horizontal="lef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1" sId="2" odxf="1" s="1" dxf="1" numFmtId="11">
    <nc r="D38">
      <v>125.91</v>
    </nc>
    <odxf>
      <numFmt numFmtId="12" formatCode="#,##0.00\ &quot;€&quot;;[Red]\-#,##0.00\ &quot;€&quot;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odxf>
    <ndxf>
      <font>
        <sz val="11"/>
        <color theme="1"/>
        <name val="Calibri"/>
        <scheme val="minor"/>
      </font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2" sId="2" odxf="1" dxf="1">
    <nc r="E38" t="inlineStr">
      <is>
        <t>Vehículo con conductor</t>
      </is>
    </nc>
    <odxf>
      <alignment horizontal="center" vertical="top" readingOrder="0"/>
      <border outline="0">
        <left/>
        <right/>
        <top/>
        <bottom/>
      </border>
    </odxf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3" sId="2" odxf="1" dxf="1">
    <nc r="F38" t="inlineStr">
      <is>
        <t>Sanader SL</t>
      </is>
    </nc>
    <odxf>
      <font>
        <color auto="1"/>
      </font>
      <alignment horizontal="center" vertical="top" readingOrder="0"/>
      <border outline="0">
        <left/>
        <right/>
        <top/>
        <bottom/>
      </border>
    </odxf>
    <ndxf>
      <font>
        <sz val="11"/>
        <color theme="1"/>
        <name val="Calibri"/>
        <scheme val="minor"/>
      </font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4" sId="2" odxf="1" dxf="1">
    <nc r="B39" t="inlineStr">
      <is>
        <t>Oviedo, 21 de noviembre</t>
      </is>
    </nc>
    <odxf>
      <alignment horizontal="center" readingOrder="0"/>
      <border outline="0">
        <left/>
        <right/>
        <top/>
        <bottom/>
      </border>
    </odxf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5" sId="2" odxf="1" dxf="1">
    <nc r="C39" t="inlineStr">
      <is>
        <t>Presentación del homenaje a los diez cocineros más influyentes de la gastronomía en España, promovido por la Asociación de Restaurantes de Fomento de la Cocina Asturiana.</t>
      </is>
    </nc>
    <odxf>
      <alignment horizontal="center" vertical="top" readingOrder="0"/>
      <border outline="0">
        <left/>
        <right/>
        <top/>
        <bottom/>
      </border>
    </odxf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6" sId="2" odxf="1" dxf="1" numFmtId="11">
    <nc r="D39">
      <v>56.44</v>
    </nc>
    <odxf>
      <alignment horizontal="center" vertical="top" readingOrder="0"/>
      <border outline="0">
        <left/>
        <right/>
        <top/>
        <bottom/>
      </border>
    </odxf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7" sId="2" odxf="1" dxf="1">
    <nc r="E39" t="inlineStr">
      <is>
        <t>Vehículo con conductor</t>
      </is>
    </nc>
    <odxf>
      <alignment horizontal="center" vertical="top" readingOrder="0"/>
      <border outline="0">
        <left/>
        <right/>
        <top/>
        <bottom/>
      </border>
    </odxf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8" sId="2" odxf="1" dxf="1">
    <nc r="F39" t="inlineStr">
      <is>
        <t>Sanader SL</t>
      </is>
    </nc>
    <odxf>
      <alignment horizontal="center" readingOrder="0"/>
      <border outline="0">
        <left/>
        <right/>
        <top/>
        <bottom/>
      </border>
    </odxf>
    <ndxf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9" sId="2" odxf="1" dxf="1">
    <nc r="B40" t="inlineStr">
      <is>
        <t>Bilbao, del 21 al 22 de noviembre</t>
      </is>
    </nc>
    <odxf>
      <alignment horizontal="center" readingOrder="0"/>
      <border outline="0">
        <left/>
        <right/>
        <top/>
        <bottom/>
      </border>
    </odxf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0" sId="2" odxf="1" dxf="1">
    <nc r="C40" t="inlineStr">
      <is>
        <t>Celebración del 20º aniversario de Aldeas - Asturias Calidad Rural</t>
      </is>
    </nc>
    <odxf>
      <alignment horizontal="center" vertical="top" readingOrder="0"/>
      <border outline="0">
        <left/>
        <right/>
        <top/>
        <bottom/>
      </border>
    </odxf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1" sId="2" odxf="1" dxf="1" numFmtId="11">
    <nc r="D40">
      <v>209.92</v>
    </nc>
    <odxf>
      <alignment horizontal="center" vertical="top" readingOrder="0"/>
      <border outline="0">
        <left/>
        <right/>
        <top/>
        <bottom/>
      </border>
    </odxf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2" sId="2" odxf="1" dxf="1">
    <nc r="E40" t="inlineStr">
      <is>
        <t>Hotel</t>
      </is>
    </nc>
    <odxf>
      <alignment horizontal="center" vertical="top" readingOrder="0"/>
      <border outline="0">
        <left/>
        <right/>
        <top/>
        <bottom/>
      </border>
    </odxf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3" sId="2" odxf="1" dxf="1">
    <nc r="F40" t="inlineStr">
      <is>
        <t>Sanader SL</t>
      </is>
    </nc>
    <odxf>
      <alignment horizontal="center" readingOrder="0"/>
      <border outline="0">
        <left/>
        <right/>
        <top/>
        <bottom/>
      </border>
    </odxf>
    <ndxf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4" sId="2" odxf="1" dxf="1">
    <nc r="B41" t="inlineStr">
      <is>
        <t>Madrid, del 27 al 28 de noviembre</t>
      </is>
    </nc>
    <odxf>
      <alignment horizontal="center" readingOrder="0"/>
      <border outline="0">
        <left/>
        <right/>
        <top/>
        <bottom/>
      </border>
    </odxf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5" sId="2" odxf="1" dxf="1">
    <nc r="C41" t="inlineStr">
      <is>
        <t>Presentación Casonas Asturianas</t>
      </is>
    </nc>
    <odxf>
      <alignment horizontal="center" vertical="top" readingOrder="0"/>
      <border outline="0">
        <left/>
        <right/>
        <top/>
        <bottom/>
      </border>
    </odxf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6" sId="2" odxf="1" dxf="1" numFmtId="11">
    <nc r="D41">
      <v>191.13</v>
    </nc>
    <odxf>
      <alignment horizontal="center" vertical="top" readingOrder="0"/>
      <border outline="0">
        <left/>
        <right/>
        <top/>
        <bottom/>
      </border>
    </odxf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7" sId="2" odxf="1" dxf="1">
    <nc r="E41" t="inlineStr">
      <is>
        <t>Hotel</t>
      </is>
    </nc>
    <odxf>
      <alignment horizontal="center" vertical="top" readingOrder="0"/>
      <border outline="0">
        <left/>
        <right/>
        <top/>
        <bottom/>
      </border>
    </odxf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8" sId="2" odxf="1" dxf="1">
    <nc r="F41" t="inlineStr">
      <is>
        <t>Sanader SL</t>
      </is>
    </nc>
    <odxf>
      <font>
        <color auto="1"/>
      </font>
      <alignment horizontal="center" vertical="top" readingOrder="0"/>
      <border outline="0">
        <left/>
        <right/>
        <top/>
        <bottom/>
      </border>
    </odxf>
    <ndxf>
      <font>
        <sz val="11"/>
        <color theme="1"/>
        <name val="Calibri"/>
        <scheme val="minor"/>
      </font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9" sId="2" odxf="1" dxf="1">
    <nc r="B42" t="inlineStr">
      <is>
        <t>Oviedo, 4 de diciembre</t>
      </is>
    </nc>
    <odxf>
      <alignment horizontal="center" readingOrder="0"/>
      <border outline="0">
        <left/>
        <right/>
        <top/>
        <bottom/>
      </border>
    </odxf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0" sId="2" odxf="1" dxf="1">
    <nc r="C42" t="inlineStr">
      <is>
        <t>Mesa redonda y en la entrega de premios Los diez cocineros más influyentes de la historia de la gastronomía española.</t>
      </is>
    </nc>
    <odxf>
      <alignment horizontal="center" vertical="top" readingOrder="0"/>
      <border outline="0">
        <left/>
        <right/>
        <top/>
        <bottom/>
      </border>
    </odxf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1" sId="2" odxf="1" dxf="1" numFmtId="11">
    <nc r="D42">
      <v>198.46</v>
    </nc>
    <odxf>
      <alignment horizontal="center" vertical="top" readingOrder="0"/>
      <border outline="0">
        <left/>
        <right/>
        <top/>
        <bottom/>
      </border>
    </odxf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2" sId="2" odxf="1" dxf="1">
    <nc r="E42" t="inlineStr">
      <is>
        <t>Vehículo con conductor</t>
      </is>
    </nc>
    <odxf>
      <alignment horizontal="center" vertical="top" readingOrder="0"/>
      <border outline="0">
        <left/>
        <right/>
        <top/>
        <bottom/>
      </border>
    </odxf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3" sId="2" odxf="1" dxf="1">
    <nc r="F42" t="inlineStr">
      <is>
        <t>Sanader SL</t>
      </is>
    </nc>
    <odxf>
      <font>
        <color auto="1"/>
      </font>
      <alignment horizontal="center" vertical="top" readingOrder="0"/>
      <border outline="0">
        <left/>
        <right/>
        <top/>
        <bottom/>
      </border>
    </odxf>
    <ndxf>
      <font>
        <sz val="11"/>
        <color theme="1"/>
        <name val="Calibri"/>
        <scheme val="minor"/>
      </font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4" sId="2" odxf="1" dxf="1">
    <nc r="B43" t="inlineStr">
      <is>
        <t>Gijón,estación de tren ida y vuelta, 16 de diciembre</t>
      </is>
    </nc>
    <odxf>
      <alignment horizontal="center" readingOrder="0"/>
      <border outline="0">
        <left/>
        <right/>
        <top/>
        <bottom/>
      </border>
    </odxf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5" sId="2" odxf="1" dxf="1">
    <nc r="C43" t="inlineStr">
      <is>
        <t>Acto de entrega de los III Premios Viajar. Madrid</t>
      </is>
    </nc>
    <odxf>
      <alignment horizontal="center" vertical="top" readingOrder="0"/>
      <border outline="0">
        <left/>
        <right/>
        <top/>
        <bottom/>
      </border>
    </odxf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6" sId="2" odxf="1" dxf="1" numFmtId="11">
    <nc r="D43">
      <v>57.62</v>
    </nc>
    <odxf>
      <alignment horizontal="center" vertical="top" readingOrder="0"/>
      <border outline="0">
        <left/>
        <right/>
        <top/>
        <bottom/>
      </border>
    </odxf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7" sId="2" odxf="1" dxf="1">
    <nc r="E43" t="inlineStr">
      <is>
        <t>Vehículo con conductor</t>
      </is>
    </nc>
    <odxf>
      <alignment horizontal="center" vertical="top" readingOrder="0"/>
      <border outline="0">
        <left/>
        <right/>
        <top/>
        <bottom/>
      </border>
    </odxf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8" sId="2" odxf="1" dxf="1">
    <nc r="F43" t="inlineStr">
      <is>
        <t>Sanader SL</t>
      </is>
    </nc>
    <odxf>
      <font>
        <color auto="1"/>
      </font>
      <alignment horizontal="center" vertical="top" readingOrder="0"/>
      <border outline="0">
        <left/>
        <right/>
        <top/>
        <bottom/>
      </border>
    </odxf>
    <ndxf>
      <font>
        <sz val="11"/>
        <color theme="1"/>
        <name val="Calibri"/>
        <scheme val="minor"/>
      </font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9" sId="2" odxf="1" dxf="1">
    <nc r="B44" t="inlineStr">
      <is>
        <t>Barcelona, del 17 al 18 de diciembre</t>
      </is>
    </nc>
    <odxf>
      <alignment horizontal="center" readingOrder="0"/>
      <border outline="0">
        <left/>
        <right/>
        <top/>
        <bottom/>
      </border>
    </odxf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50" sId="2" odxf="1" dxf="1">
    <nc r="C44" t="inlineStr">
      <is>
        <t>Acto del 25º aniversario de Viajes National Geographic</t>
      </is>
    </nc>
    <odxf>
      <alignment horizontal="center" vertical="top" readingOrder="0"/>
      <border outline="0">
        <left/>
        <right/>
        <top/>
        <bottom/>
      </border>
    </odxf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51" sId="2" odxf="1" dxf="1" numFmtId="11">
    <nc r="D44">
      <v>384.25</v>
    </nc>
    <odxf>
      <alignment horizontal="center" vertical="top" readingOrder="0"/>
      <border outline="0">
        <left/>
        <right/>
        <top/>
        <bottom/>
      </border>
    </odxf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52" sId="2" odxf="1" dxf="1">
    <nc r="E44" t="inlineStr">
      <is>
        <t>Avión ida y vuelta y hotel</t>
      </is>
    </nc>
    <o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</odxf>
    <ndxf>
      <font>
        <sz val="11"/>
        <color auto="1"/>
        <name val="Calibri"/>
        <scheme val="none"/>
      </font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53" sId="2" odxf="1" dxf="1">
    <nc r="F44" t="inlineStr">
      <is>
        <t>Sanader SL</t>
      </is>
    </nc>
    <odxf>
      <font>
        <color auto="1"/>
      </font>
      <alignment horizontal="center" vertical="top" readingOrder="0"/>
      <border outline="0">
        <left/>
        <right/>
        <top/>
        <bottom/>
      </border>
    </odxf>
    <ndxf>
      <font>
        <sz val="11"/>
        <color theme="1"/>
        <name val="Calibri"/>
        <scheme val="minor"/>
      </font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54" sId="2" odxf="1" dxf="1">
    <nc r="B45" t="inlineStr">
      <is>
        <t>Madrid, del 19 al 20 de diciembre</t>
      </is>
    </nc>
    <odxf>
      <alignment horizontal="center" readingOrder="0"/>
      <border outline="0">
        <left/>
        <right/>
        <top/>
        <bottom/>
      </border>
    </odxf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55" sId="2" odxf="1" dxf="1">
    <nc r="C45" t="inlineStr">
      <is>
        <t>Presentación oficial del recorrido de La Vuelta 25.</t>
      </is>
    </nc>
    <odxf>
      <alignment horizontal="center" vertical="top" readingOrder="0"/>
      <border outline="0">
        <left/>
        <right/>
        <top/>
        <bottom/>
      </border>
    </odxf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56" sId="2" odxf="1" dxf="1" numFmtId="11">
    <nc r="D45">
      <v>0</v>
    </nc>
    <odxf>
      <numFmt numFmtId="12" formatCode="#,##0.00\ &quot;€&quot;;[Red]\-#,##0.00\ &quot;€&quot;"/>
      <alignment horizontal="center" vertical="top" readingOrder="0"/>
      <border outline="0">
        <left/>
        <right/>
        <top/>
        <bottom/>
      </border>
    </odxf>
    <ndxf>
      <numFmt numFmtId="10" formatCode="#,##0\ &quot;€&quot;;[Red]\-#,##0\ &quot;€&quot;"/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45" start="0" length="0">
    <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45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757" sId="2" ref="A87:XFD87" action="insertRow"/>
  <rrc rId="6758" sId="2" ref="A87:XFD88" action="insertRow"/>
  <rrc rId="6759" sId="2" ref="A89:XFD89" action="insertRow"/>
  <rfmt sheetId="2" sqref="A87:A90" start="0" length="0">
    <dxf>
      <border>
        <left style="thin">
          <color indexed="64"/>
        </left>
      </border>
    </dxf>
  </rfmt>
  <rfmt sheetId="2" sqref="F87:F90" start="0" length="0">
    <dxf>
      <border>
        <right style="thin">
          <color indexed="64"/>
        </right>
      </border>
    </dxf>
  </rfmt>
  <rfmt sheetId="2" sqref="A90:F90" start="0" length="0">
    <dxf>
      <border>
        <bottom style="thin">
          <color indexed="64"/>
        </bottom>
      </border>
    </dxf>
  </rfmt>
  <rfmt sheetId="2" sqref="A87:F9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6760" sId="2">
    <nc r="A87" t="inlineStr">
      <is>
        <t>Agenda 16</t>
      </is>
    </nc>
  </rcc>
  <rcc rId="6761" sId="2">
    <nc r="A88" t="inlineStr">
      <is>
        <t>Agenda 17</t>
      </is>
    </nc>
  </rcc>
  <rcc rId="6762" sId="2">
    <nc r="A89" t="inlineStr">
      <is>
        <t>Agenda 18</t>
      </is>
    </nc>
  </rcc>
  <rcc rId="6763" sId="2">
    <nc r="A90" t="inlineStr">
      <is>
        <t>Agenda 19</t>
      </is>
    </nc>
  </rcc>
  <rcc rId="6764" sId="2">
    <nc r="B87" t="inlineStr">
      <is>
        <t>MADRID,                   13/11/2024</t>
      </is>
    </nc>
  </rcc>
  <rcc rId="6765" sId="2" odxf="1" dxf="1">
    <nc r="C87" t="inlineStr">
      <is>
        <t>EVENTO MF TALENT: CIBERSEGURIDAD&amp;IA PARA FUTURO SOSTENIBLE</t>
      </is>
    </nc>
    <odxf>
      <alignment horizontal="general" readingOrder="0"/>
    </odxf>
    <ndxf>
      <alignment horizontal="center" readingOrder="0"/>
    </ndxf>
  </rcc>
  <rcc rId="6766" sId="2" numFmtId="11">
    <nc r="D87">
      <v>57.62</v>
    </nc>
  </rcc>
  <rcc rId="6767" sId="2" odxf="1" dxf="1">
    <nc r="E87" t="inlineStr">
      <is>
        <t xml:space="preserve"> LOCOMOCIÓN</t>
      </is>
    </nc>
    <odxf>
      <alignment vertical="center" readingOrder="0"/>
    </odxf>
    <ndxf>
      <alignment vertical="top" readingOrder="0"/>
    </ndxf>
  </rcc>
  <rcc rId="6768" sId="2" odxf="1" dxf="1">
    <nc r="F87" t="inlineStr">
      <is>
        <t>SANANDER,SL</t>
      </is>
    </nc>
    <odxf>
      <border outline="0">
        <right style="thin">
          <color indexed="64"/>
        </right>
      </border>
    </odxf>
    <ndxf>
      <border outline="0">
        <right/>
      </border>
    </ndxf>
  </rcc>
  <rcc rId="6769" sId="2" odxf="1" dxf="1">
    <nc r="B88" t="inlineStr">
      <is>
        <t>SEVILLA,                                    27-29/11/2024</t>
      </is>
    </nc>
    <odxf>
      <font>
        <color auto="1"/>
      </font>
      <alignment vertical="center" readingOrder="0"/>
    </odxf>
    <ndxf>
      <font>
        <color indexed="8"/>
      </font>
      <alignment vertical="top" readingOrder="0"/>
    </ndxf>
  </rcc>
  <rcc rId="6770" sId="2" odxf="1" dxf="1">
    <nc r="C88" t="inlineStr">
      <is>
        <t>FORO DE ENCUENTRO DE LAS CCAA EN TORNO AL DATO</t>
      </is>
    </nc>
    <odxf>
      <alignment horizontal="general" readingOrder="0"/>
    </odxf>
    <ndxf>
      <alignment horizontal="center" readingOrder="0"/>
    </ndxf>
  </rcc>
  <rcc rId="6771" sId="2" numFmtId="11">
    <nc r="D88">
      <v>817.26</v>
    </nc>
  </rcc>
  <rcc rId="6772" sId="2" odxf="1" dxf="1">
    <nc r="E88" t="inlineStr">
      <is>
        <t>ALOJAMIENTO Y LOCOMOCIÓN</t>
      </is>
    </nc>
    <odxf>
      <alignment vertical="center" readingOrder="0"/>
    </odxf>
    <ndxf>
      <alignment vertical="top" readingOrder="0"/>
    </ndxf>
  </rcc>
  <rcc rId="6773" sId="2" odxf="1" dxf="1">
    <nc r="F88" t="inlineStr">
      <is>
        <t>SANANDER,SL</t>
      </is>
    </nc>
    <odxf>
      <border outline="0">
        <right style="thin">
          <color indexed="64"/>
        </right>
      </border>
    </odxf>
    <ndxf>
      <border outline="0">
        <right/>
      </border>
    </ndxf>
  </rcc>
  <rcc rId="6774" sId="2">
    <nc r="B89" t="inlineStr">
      <is>
        <t>MADRID,                    03/12/2024</t>
      </is>
    </nc>
  </rcc>
  <rcc rId="6775" sId="2" odxf="1" dxf="1">
    <nc r="C89" t="inlineStr">
      <is>
        <t>DEMO DYA</t>
      </is>
    </nc>
    <odxf>
      <alignment horizontal="general" readingOrder="0"/>
    </odxf>
    <ndxf>
      <alignment horizontal="center" readingOrder="0"/>
    </ndxf>
  </rcc>
  <rcc rId="6776" sId="2" numFmtId="11">
    <nc r="D89">
      <v>104.65</v>
    </nc>
  </rcc>
  <rcc rId="6777" sId="2" odxf="1" dxf="1">
    <nc r="E89" t="inlineStr">
      <is>
        <t xml:space="preserve"> LOCOMOCIÓN</t>
      </is>
    </nc>
    <odxf>
      <alignment vertical="center" readingOrder="0"/>
    </odxf>
    <ndxf>
      <alignment vertical="top" readingOrder="0"/>
    </ndxf>
  </rcc>
  <rcc rId="6778" sId="2" odxf="1" dxf="1">
    <nc r="F89" t="inlineStr">
      <is>
        <t>SANANDER,SL</t>
      </is>
    </nc>
    <odxf>
      <border outline="0">
        <right style="thin">
          <color indexed="64"/>
        </right>
      </border>
    </odxf>
    <ndxf>
      <border outline="0">
        <right/>
      </border>
    </ndxf>
  </rcc>
  <rcc rId="6779" sId="2">
    <nc r="B90" t="inlineStr">
      <is>
        <t>MADRID,                   12/12/2024</t>
      </is>
    </nc>
  </rcc>
  <rcc rId="6780" sId="2">
    <nc r="C90" t="inlineStr">
      <is>
        <t>LA REVOLUCIÓN DE LAS REGIONES DE DATOS</t>
      </is>
    </nc>
  </rcc>
  <rcc rId="6781" sId="2" odxf="1" dxf="1" numFmtId="11">
    <nc r="D90">
      <v>161.56</v>
    </nc>
    <odxf>
      <border outline="0">
        <left style="thin">
          <color indexed="64"/>
        </left>
        <right style="thin">
          <color indexed="64"/>
        </right>
      </border>
    </odxf>
    <ndxf>
      <border outline="0">
        <left/>
        <right/>
      </border>
    </ndxf>
  </rcc>
  <rcc rId="6782" sId="2" odxf="1" dxf="1">
    <nc r="E90" t="inlineStr">
      <is>
        <t xml:space="preserve"> LOCOMOCIÓN</t>
      </is>
    </nc>
    <odxf>
      <alignment vertical="center" readingOrder="0"/>
    </odxf>
    <ndxf>
      <alignment vertical="top" readingOrder="0"/>
    </ndxf>
  </rcc>
  <rcc rId="6783" sId="2" odxf="1" dxf="1">
    <nc r="F90" t="inlineStr">
      <is>
        <t>SANANDER,SL</t>
      </is>
    </nc>
    <odxf>
      <border outline="0">
        <right style="thin">
          <color indexed="64"/>
        </right>
      </border>
    </odxf>
    <ndxf>
      <border outline="0">
        <right/>
      </border>
    </ndxf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B88">
    <dxf>
      <alignment horizontal="left" readingOrder="0"/>
    </dxf>
  </rfmt>
  <rfmt sheetId="2" sqref="B88">
    <dxf>
      <alignment horizontal="right" readingOrder="0"/>
    </dxf>
  </rfmt>
  <rfmt sheetId="2" sqref="B88" start="0" length="0">
    <dxf>
      <font>
        <color auto="1"/>
      </font>
      <alignment horizontal="center" vertical="center" readingOrder="0"/>
    </dxf>
  </rfmt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84" sId="3">
    <nc r="B29" t="inlineStr">
      <is>
        <t>ALMUERZO</t>
      </is>
    </nc>
  </rcc>
  <rcc rId="6785" sId="3">
    <nc r="C29" t="inlineStr">
      <is>
        <t xml:space="preserve">Presentación por su director general, Ignasi Belda, AGENCIA ESPAÑOLA DE SUPERVISIÓN DE LA INTELIGENICA ARTIFICIAL (AESIA). </t>
      </is>
    </nc>
  </rcc>
  <rcc rId="6786" sId="3" numFmtId="11">
    <nc r="D29">
      <v>390</v>
    </nc>
  </rcc>
  <rcc rId="6787" sId="3">
    <nc r="E29" t="inlineStr">
      <is>
        <t>R. del Arco, SL</t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68:XFD70" start="0" length="2147483647">
    <dxf>
      <font>
        <b/>
      </font>
    </dxf>
  </rfmt>
  <rrc rId="6788" sId="2" ref="A70:XFD70" action="insertRow"/>
  <rrc rId="6789" sId="2" ref="A70:XFD70" action="insertRow"/>
  <rrc rId="6790" sId="2" ref="A70:XFD70" action="insertRow"/>
  <rcc rId="6791" sId="2" odxf="1" dxf="1">
    <nc r="A70" t="inlineStr">
      <is>
        <t>Agenda 12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2" sId="2" odxf="1" dxf="1">
    <nc r="A71" t="inlineStr">
      <is>
        <t>Agenda 13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3" sId="2" odxf="1" dxf="1">
    <nc r="A72" t="inlineStr">
      <is>
        <t>Agenda 14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4" sId="2" odxf="1" dxf="1">
    <nc r="B70" t="inlineStr">
      <is>
        <t>Madrid, 11  de octubre de 2024</t>
      </is>
    </nc>
    <odxf>
      <font>
        <b/>
        <color indexed="8"/>
      </font>
      <alignment horizontal="left" readingOrder="0"/>
      <border outline="0">
        <left/>
        <right/>
        <top/>
        <bottom/>
      </border>
    </odxf>
    <ndxf>
      <font>
        <b val="0"/>
        <color indexed="8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5" sId="2" odxf="1" dxf="1">
    <nc r="C70" t="inlineStr">
      <is>
        <t>Comisión Económica y Junta Directiva de IBERMUTUA</t>
      </is>
    </nc>
    <odxf>
      <font>
        <b/>
        <color indexed="8"/>
      </font>
      <alignment horizontal="left" vertical="top" readingOrder="0"/>
      <border outline="0">
        <left/>
        <right/>
        <top/>
        <bottom/>
      </border>
    </odxf>
    <ndxf>
      <font>
        <b val="0"/>
        <color indexed="8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6" sId="2" odxf="1" dxf="1" numFmtId="11">
    <nc r="D70">
      <v>150.37</v>
    </nc>
    <odxf>
      <font>
        <b/>
        <color auto="1"/>
      </font>
      <alignment wrapText="1" readingOrder="0"/>
      <border outline="0">
        <left/>
        <right/>
        <top/>
        <bottom/>
      </border>
    </odxf>
    <ndxf>
      <font>
        <b val="0"/>
        <color auto="1"/>
      </font>
      <alignment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7" sId="2" odxf="1" dxf="1">
    <nc r="E70" t="inlineStr">
      <is>
        <t>TREN (OVIEDO-MADRID-OVIEDO)</t>
      </is>
    </nc>
    <odxf>
      <font>
        <b/>
        <color auto="1"/>
      </font>
      <border outline="0">
        <left/>
        <right/>
        <top/>
        <bottom/>
      </border>
    </odxf>
    <n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8" sId="2" odxf="1" dxf="1">
    <nc r="F70" t="inlineStr">
      <is>
        <t>VIAJES SANANDER</t>
      </is>
    </nc>
    <odxf>
      <font>
        <b/>
        <color indexed="8"/>
      </font>
      <border outline="0">
        <left/>
        <right/>
        <top/>
        <bottom/>
      </border>
    </odxf>
    <ndxf>
      <font>
        <b val="0"/>
        <color indexed="8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9" sId="2" odxf="1" dxf="1">
    <nc r="B71" t="inlineStr">
      <is>
        <t>Madrid, 7  de noviembre de 2024</t>
      </is>
    </nc>
    <odxf>
      <font>
        <b/>
        <color indexed="8"/>
      </font>
      <alignment horizontal="left" readingOrder="0"/>
      <border outline="0">
        <left/>
        <right/>
        <top/>
        <bottom/>
      </border>
    </odxf>
    <ndxf>
      <font>
        <b val="0"/>
        <color indexed="8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0" sId="2" odxf="1" dxf="1">
    <nc r="C71" t="inlineStr">
      <is>
        <t>Comisión Económica y Junta Directiva de IBERMUTUA</t>
      </is>
    </nc>
    <odxf>
      <font>
        <b/>
        <color indexed="8"/>
      </font>
      <alignment horizontal="left" vertical="top" readingOrder="0"/>
      <border outline="0">
        <left/>
        <right/>
        <top/>
        <bottom/>
      </border>
    </odxf>
    <ndxf>
      <font>
        <b val="0"/>
        <color indexed="8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1" sId="2" odxf="1" dxf="1">
    <nc r="D71" t="inlineStr">
      <is>
        <t>150, 29</t>
      </is>
    </nc>
    <odxf>
      <font>
        <b/>
        <color auto="1"/>
      </font>
      <border outline="0">
        <left/>
        <right/>
        <top/>
        <bottom/>
      </border>
    </odxf>
    <n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2" sId="2" odxf="1" dxf="1">
    <nc r="E71" t="inlineStr">
      <is>
        <t>TREN (OVIEDO-MADRID-OVIEDO)</t>
      </is>
    </nc>
    <odxf>
      <font>
        <b/>
        <color auto="1"/>
      </font>
      <border outline="0">
        <left/>
        <right/>
        <top/>
        <bottom/>
      </border>
    </odxf>
    <n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3" sId="2" odxf="1" dxf="1">
    <nc r="F71" t="inlineStr">
      <is>
        <t xml:space="preserve"> VIAJES SANANDER</t>
      </is>
    </nc>
    <odxf>
      <font>
        <b/>
        <color indexed="8"/>
      </font>
      <border outline="0">
        <left/>
        <right/>
        <top/>
        <bottom/>
      </border>
    </odxf>
    <ndxf>
      <font>
        <b val="0"/>
        <color indexed="8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4" sId="2" odxf="1" dxf="1">
    <nc r="B72" t="inlineStr">
      <is>
        <t>Madrid, 12 de diciembre de 2024</t>
      </is>
    </nc>
    <odxf>
      <font>
        <b/>
        <color indexed="8"/>
      </font>
      <alignment horizontal="left" readingOrder="0"/>
      <border outline="0">
        <left/>
        <right/>
        <top/>
        <bottom/>
      </border>
    </odxf>
    <ndxf>
      <font>
        <b val="0"/>
        <color indexed="8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5" sId="2" odxf="1" dxf="1">
    <nc r="C72" t="inlineStr">
      <is>
        <t>Comisión Económica y Junta Directiva de IBERMUTUA</t>
      </is>
    </nc>
    <odxf>
      <font>
        <b/>
        <color indexed="8"/>
      </font>
      <alignment horizontal="left" vertical="top" readingOrder="0"/>
      <border outline="0">
        <left/>
        <right/>
        <top/>
        <bottom/>
      </border>
    </odxf>
    <ndxf>
      <font>
        <b val="0"/>
        <color indexed="8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6" sId="2" odxf="1" dxf="1" numFmtId="11">
    <nc r="D72">
      <v>147.74</v>
    </nc>
    <odxf>
      <font>
        <b/>
        <color auto="1"/>
      </font>
      <border outline="0">
        <left/>
        <right/>
        <top/>
        <bottom/>
      </border>
    </odxf>
    <n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7" sId="2" odxf="1" dxf="1">
    <nc r="E72" t="inlineStr">
      <is>
        <t>TREN (OVIEDO-MADRID-OVIEDO)</t>
      </is>
    </nc>
    <odxf>
      <font>
        <b/>
        <color auto="1"/>
      </font>
      <border outline="0">
        <left/>
        <right/>
        <top/>
        <bottom/>
      </border>
    </odxf>
    <n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8" sId="2" odxf="1" dxf="1">
    <nc r="F72" t="inlineStr">
      <is>
        <t>VIAJES SANANDER</t>
      </is>
    </nc>
    <odxf>
      <font>
        <b/>
        <color indexed="8"/>
      </font>
      <border outline="0">
        <left/>
        <right/>
        <top/>
        <bottom/>
      </border>
    </odxf>
    <ndxf>
      <font>
        <b val="0"/>
        <color indexed="8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3"/>
  <sheetViews>
    <sheetView zoomScaleNormal="100" workbookViewId="0">
      <selection activeCell="A2" sqref="A2"/>
    </sheetView>
  </sheetViews>
  <sheetFormatPr baseColWidth="10" defaultRowHeight="15"/>
  <cols>
    <col min="1" max="1" width="27.7109375" customWidth="1"/>
    <col min="2" max="2" width="37.7109375" customWidth="1"/>
    <col min="3" max="3" width="11" customWidth="1"/>
  </cols>
  <sheetData>
    <row r="1" spans="1:5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51" ht="15.75">
      <c r="A2" s="51" t="s">
        <v>52</v>
      </c>
      <c r="B2" s="51"/>
      <c r="C2" s="51"/>
      <c r="D2" s="51"/>
      <c r="E2" s="51"/>
      <c r="F2" s="51"/>
      <c r="G2" s="51"/>
      <c r="H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4"/>
      <c r="AA2" s="4"/>
      <c r="AB2" s="4"/>
      <c r="AC2" s="4"/>
      <c r="AD2" s="4"/>
      <c r="AE2" s="4"/>
    </row>
    <row r="3" spans="1:51" ht="15.75">
      <c r="A3" s="268" t="s">
        <v>57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4"/>
      <c r="AA3" s="4"/>
      <c r="AB3" s="4"/>
      <c r="AC3" s="4"/>
      <c r="AD3" s="4"/>
      <c r="AE3" s="4"/>
    </row>
    <row r="4" spans="1:51" ht="15.75" thickBot="1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51" ht="27.75" thickTop="1" thickBot="1">
      <c r="A5" s="7" t="s">
        <v>0</v>
      </c>
      <c r="B5" s="8" t="s">
        <v>1</v>
      </c>
      <c r="C5" s="9" t="s">
        <v>2</v>
      </c>
      <c r="D5" s="54" t="s">
        <v>25</v>
      </c>
      <c r="E5" s="55"/>
      <c r="F5" s="10"/>
      <c r="G5" s="54" t="s">
        <v>26</v>
      </c>
      <c r="H5" s="55"/>
      <c r="I5" s="10"/>
      <c r="J5" s="54" t="s">
        <v>27</v>
      </c>
      <c r="K5" s="55"/>
      <c r="L5" s="10"/>
      <c r="M5" s="56" t="s">
        <v>28</v>
      </c>
      <c r="N5" s="57"/>
      <c r="O5" s="57"/>
      <c r="P5" s="69" t="s">
        <v>37</v>
      </c>
      <c r="Q5" s="70"/>
      <c r="R5" s="10"/>
      <c r="S5" s="69" t="s">
        <v>38</v>
      </c>
      <c r="T5" s="70"/>
      <c r="U5" s="10"/>
      <c r="V5" s="69" t="s">
        <v>39</v>
      </c>
      <c r="W5" s="70"/>
      <c r="X5" s="10"/>
      <c r="Y5" s="56" t="s">
        <v>40</v>
      </c>
      <c r="Z5" s="57"/>
      <c r="AA5" s="57"/>
      <c r="AB5" s="54" t="s">
        <v>41</v>
      </c>
      <c r="AC5" s="55"/>
      <c r="AD5" s="10"/>
      <c r="AE5" s="54" t="s">
        <v>42</v>
      </c>
      <c r="AF5" s="55"/>
      <c r="AG5" s="10"/>
      <c r="AH5" s="54" t="s">
        <v>43</v>
      </c>
      <c r="AI5" s="55"/>
      <c r="AJ5" s="10"/>
      <c r="AK5" s="73" t="s">
        <v>44</v>
      </c>
      <c r="AL5" s="74"/>
      <c r="AM5" s="75"/>
      <c r="AN5" s="54" t="s">
        <v>45</v>
      </c>
      <c r="AO5" s="55"/>
      <c r="AP5" s="10"/>
      <c r="AQ5" s="77" t="s">
        <v>46</v>
      </c>
      <c r="AR5" s="78"/>
      <c r="AS5" s="79"/>
      <c r="AT5" s="77" t="s">
        <v>47</v>
      </c>
      <c r="AU5" s="78"/>
      <c r="AV5" s="10"/>
      <c r="AW5" s="73" t="s">
        <v>48</v>
      </c>
      <c r="AX5" s="74"/>
      <c r="AY5" s="75"/>
    </row>
    <row r="6" spans="1:51" ht="40.5" thickTop="1" thickBot="1">
      <c r="A6" s="11"/>
      <c r="B6" s="12"/>
      <c r="C6" s="13"/>
      <c r="D6" s="14" t="s">
        <v>3</v>
      </c>
      <c r="E6" s="14" t="s">
        <v>4</v>
      </c>
      <c r="F6" s="15" t="s">
        <v>5</v>
      </c>
      <c r="G6" s="14" t="s">
        <v>3</v>
      </c>
      <c r="H6" s="14" t="s">
        <v>4</v>
      </c>
      <c r="I6" s="15" t="s">
        <v>5</v>
      </c>
      <c r="J6" s="14" t="s">
        <v>3</v>
      </c>
      <c r="K6" s="14" t="s">
        <v>4</v>
      </c>
      <c r="L6" s="15" t="s">
        <v>5</v>
      </c>
      <c r="M6" s="16" t="s">
        <v>3</v>
      </c>
      <c r="N6" s="59" t="s">
        <v>4</v>
      </c>
      <c r="O6" s="59" t="s">
        <v>5</v>
      </c>
      <c r="P6" s="71" t="s">
        <v>3</v>
      </c>
      <c r="Q6" s="71" t="s">
        <v>4</v>
      </c>
      <c r="R6" s="72" t="s">
        <v>5</v>
      </c>
      <c r="S6" s="71" t="s">
        <v>3</v>
      </c>
      <c r="T6" s="71" t="s">
        <v>4</v>
      </c>
      <c r="U6" s="72" t="s">
        <v>5</v>
      </c>
      <c r="V6" s="71" t="s">
        <v>3</v>
      </c>
      <c r="W6" s="71" t="s">
        <v>4</v>
      </c>
      <c r="X6" s="72" t="s">
        <v>5</v>
      </c>
      <c r="Y6" s="16" t="s">
        <v>3</v>
      </c>
      <c r="Z6" s="59" t="s">
        <v>4</v>
      </c>
      <c r="AA6" s="59" t="s">
        <v>5</v>
      </c>
      <c r="AB6" s="71" t="s">
        <v>3</v>
      </c>
      <c r="AC6" s="71" t="s">
        <v>4</v>
      </c>
      <c r="AD6" s="72" t="s">
        <v>5</v>
      </c>
      <c r="AE6" s="71" t="s">
        <v>3</v>
      </c>
      <c r="AF6" s="71" t="s">
        <v>4</v>
      </c>
      <c r="AG6" s="72" t="s">
        <v>5</v>
      </c>
      <c r="AH6" s="71" t="s">
        <v>3</v>
      </c>
      <c r="AI6" s="71" t="s">
        <v>4</v>
      </c>
      <c r="AJ6" s="72" t="s">
        <v>5</v>
      </c>
      <c r="AK6" s="16" t="s">
        <v>3</v>
      </c>
      <c r="AL6" s="59" t="s">
        <v>4</v>
      </c>
      <c r="AM6" s="59" t="s">
        <v>5</v>
      </c>
      <c r="AN6" s="71" t="s">
        <v>3</v>
      </c>
      <c r="AO6" s="71" t="s">
        <v>4</v>
      </c>
      <c r="AP6" s="72" t="s">
        <v>5</v>
      </c>
      <c r="AQ6" s="71" t="s">
        <v>3</v>
      </c>
      <c r="AR6" s="71" t="s">
        <v>4</v>
      </c>
      <c r="AS6" s="72" t="s">
        <v>5</v>
      </c>
      <c r="AT6" s="71" t="s">
        <v>3</v>
      </c>
      <c r="AU6" s="71" t="s">
        <v>4</v>
      </c>
      <c r="AV6" s="72" t="s">
        <v>5</v>
      </c>
      <c r="AW6" s="16" t="s">
        <v>3</v>
      </c>
      <c r="AX6" s="59" t="s">
        <v>4</v>
      </c>
      <c r="AY6" s="59" t="s">
        <v>5</v>
      </c>
    </row>
    <row r="7" spans="1:51" ht="15.75" thickTop="1">
      <c r="A7" s="27" t="s">
        <v>29</v>
      </c>
      <c r="B7" s="30" t="s">
        <v>23</v>
      </c>
      <c r="C7" s="31" t="s">
        <v>12</v>
      </c>
      <c r="D7" s="19">
        <v>0</v>
      </c>
      <c r="E7" s="19">
        <v>0</v>
      </c>
      <c r="F7" s="20">
        <f>SUM(D7:E7)</f>
        <v>0</v>
      </c>
      <c r="G7" s="19">
        <v>0</v>
      </c>
      <c r="H7" s="19">
        <v>0</v>
      </c>
      <c r="I7" s="20">
        <f>SUM(G7:H7)</f>
        <v>0</v>
      </c>
      <c r="J7" s="19">
        <v>0</v>
      </c>
      <c r="K7" s="19">
        <v>0</v>
      </c>
      <c r="L7" s="20">
        <f>SUM(J7:K7)</f>
        <v>0</v>
      </c>
      <c r="M7" s="17">
        <f>SUM(D7,G7,J7)</f>
        <v>0</v>
      </c>
      <c r="N7" s="17">
        <f>SUM(E7,H7,K7)</f>
        <v>0</v>
      </c>
      <c r="O7" s="63">
        <f>SUM(F7,I7,L7)</f>
        <v>0</v>
      </c>
      <c r="P7" s="19">
        <v>0</v>
      </c>
      <c r="Q7" s="19">
        <v>0</v>
      </c>
      <c r="R7" s="20">
        <f>SUM(P7:Q7)</f>
        <v>0</v>
      </c>
      <c r="S7" s="19">
        <v>0</v>
      </c>
      <c r="T7" s="19">
        <v>0</v>
      </c>
      <c r="U7" s="20">
        <f>SUM(S7:T7)</f>
        <v>0</v>
      </c>
      <c r="V7" s="19">
        <v>0</v>
      </c>
      <c r="W7" s="19">
        <v>0</v>
      </c>
      <c r="X7" s="20">
        <f>SUM(V7:W7)</f>
        <v>0</v>
      </c>
      <c r="Y7" s="17">
        <f>SUM(P7,S7,V7)</f>
        <v>0</v>
      </c>
      <c r="Z7" s="17">
        <f>SUM(Q7,T7,W7)</f>
        <v>0</v>
      </c>
      <c r="AA7" s="63">
        <f>SUM(R7,U7,X7)</f>
        <v>0</v>
      </c>
      <c r="AB7" s="19">
        <v>0</v>
      </c>
      <c r="AC7" s="19">
        <v>0</v>
      </c>
      <c r="AD7" s="20">
        <f>SUM(AB7:AC7)</f>
        <v>0</v>
      </c>
      <c r="AE7" s="19">
        <v>0</v>
      </c>
      <c r="AF7" s="19">
        <v>0</v>
      </c>
      <c r="AG7" s="20">
        <f>SUM(AE7:AF7)</f>
        <v>0</v>
      </c>
      <c r="AH7" s="19">
        <v>0</v>
      </c>
      <c r="AI7" s="19">
        <v>0</v>
      </c>
      <c r="AJ7" s="20">
        <f>SUM(AH7:AI7)</f>
        <v>0</v>
      </c>
      <c r="AK7" s="17">
        <f>SUM(AB7,AE7,AH7)</f>
        <v>0</v>
      </c>
      <c r="AL7" s="17">
        <f>SUM(AC7,AF7,AI7)</f>
        <v>0</v>
      </c>
      <c r="AM7" s="63">
        <f>SUM(AD7,AG7,AJ7)</f>
        <v>0</v>
      </c>
      <c r="AN7" s="19">
        <v>0</v>
      </c>
      <c r="AO7" s="19">
        <v>0</v>
      </c>
      <c r="AP7" s="20">
        <f>SUM(AN7:AO7)</f>
        <v>0</v>
      </c>
      <c r="AQ7" s="19">
        <v>0</v>
      </c>
      <c r="AR7" s="19">
        <v>0</v>
      </c>
      <c r="AS7" s="20">
        <f>SUM(AQ7:AR7)</f>
        <v>0</v>
      </c>
      <c r="AT7" s="19">
        <v>0</v>
      </c>
      <c r="AU7" s="19">
        <v>0</v>
      </c>
      <c r="AV7" s="20">
        <f>SUM(AT7:AU7)</f>
        <v>0</v>
      </c>
      <c r="AW7" s="17">
        <f>SUM(AN7,AQ7,AT7)</f>
        <v>0</v>
      </c>
      <c r="AX7" s="17">
        <f>SUM(AO7,AR7,AU7)</f>
        <v>0</v>
      </c>
      <c r="AY7" s="63">
        <f>SUM(AP7,AS7,AV7)</f>
        <v>0</v>
      </c>
    </row>
    <row r="8" spans="1:51">
      <c r="A8" s="28" t="s">
        <v>30</v>
      </c>
      <c r="B8" s="33" t="s">
        <v>18</v>
      </c>
      <c r="C8" s="34" t="s">
        <v>12</v>
      </c>
      <c r="D8" s="60">
        <v>0</v>
      </c>
      <c r="E8" s="19">
        <v>0</v>
      </c>
      <c r="F8" s="20">
        <f t="shared" ref="F8:F16" si="0">SUM(D8:E8)</f>
        <v>0</v>
      </c>
      <c r="G8" s="32">
        <v>0</v>
      </c>
      <c r="H8" s="32">
        <v>0</v>
      </c>
      <c r="I8" s="20">
        <f t="shared" ref="I8:I17" si="1">SUM(G8:H8)</f>
        <v>0</v>
      </c>
      <c r="J8" s="32">
        <v>0</v>
      </c>
      <c r="K8" s="32">
        <v>0</v>
      </c>
      <c r="L8" s="20">
        <f t="shared" ref="L8:L17" si="2">SUM(J8:K8)</f>
        <v>0</v>
      </c>
      <c r="M8" s="17">
        <f t="shared" ref="M8:N16" si="3">SUM(D8,G8,J8)</f>
        <v>0</v>
      </c>
      <c r="N8" s="17">
        <f t="shared" si="3"/>
        <v>0</v>
      </c>
      <c r="O8" s="63">
        <f t="shared" ref="O8:O16" si="4">SUM(F8,I8,L8)</f>
        <v>0</v>
      </c>
      <c r="P8" s="60">
        <v>0</v>
      </c>
      <c r="Q8" s="22">
        <v>0</v>
      </c>
      <c r="R8" s="20">
        <f>SUM(P8:Q8)</f>
        <v>0</v>
      </c>
      <c r="S8" s="32">
        <v>0</v>
      </c>
      <c r="T8" s="32">
        <v>0</v>
      </c>
      <c r="U8" s="20">
        <f t="shared" ref="U8:U17" si="5">SUM(S8:T8)</f>
        <v>0</v>
      </c>
      <c r="V8" s="32">
        <v>0</v>
      </c>
      <c r="W8" s="32">
        <v>0</v>
      </c>
      <c r="X8" s="20">
        <f t="shared" ref="X8:X17" si="6">SUM(V8:W8)</f>
        <v>0</v>
      </c>
      <c r="Y8" s="17">
        <f t="shared" ref="Y8:Y16" si="7">SUM(P8,S8,V8)</f>
        <v>0</v>
      </c>
      <c r="Z8" s="17">
        <f t="shared" ref="Z8:Z16" si="8">SUM(Q8,T8,W8)</f>
        <v>0</v>
      </c>
      <c r="AA8" s="63">
        <f t="shared" ref="AA8:AA16" si="9">SUM(R8,U8,X8)</f>
        <v>0</v>
      </c>
      <c r="AB8" s="60">
        <v>0</v>
      </c>
      <c r="AC8" s="22">
        <v>0</v>
      </c>
      <c r="AD8" s="20">
        <f>SUM(AB8:AC8)</f>
        <v>0</v>
      </c>
      <c r="AE8" s="32">
        <v>0</v>
      </c>
      <c r="AF8" s="32">
        <v>0</v>
      </c>
      <c r="AG8" s="20">
        <f t="shared" ref="AG8:AG17" si="10">SUM(AE8:AF8)</f>
        <v>0</v>
      </c>
      <c r="AH8" s="32">
        <v>0</v>
      </c>
      <c r="AI8" s="32">
        <v>0</v>
      </c>
      <c r="AJ8" s="20">
        <f t="shared" ref="AJ8:AJ17" si="11">SUM(AH8:AI8)</f>
        <v>0</v>
      </c>
      <c r="AK8" s="17">
        <f t="shared" ref="AK8:AK16" si="12">SUM(AB8,AE8,AH8)</f>
        <v>0</v>
      </c>
      <c r="AL8" s="17">
        <f t="shared" ref="AL8:AL16" si="13">SUM(AC8,AF8,AI8)</f>
        <v>0</v>
      </c>
      <c r="AM8" s="63">
        <f t="shared" ref="AM8:AM16" si="14">SUM(AD8,AG8,AJ8)</f>
        <v>0</v>
      </c>
      <c r="AN8" s="60">
        <v>0</v>
      </c>
      <c r="AO8" s="22">
        <v>0</v>
      </c>
      <c r="AP8" s="20">
        <f>SUM(AN8:AO8)</f>
        <v>0</v>
      </c>
      <c r="AQ8" s="32">
        <v>0</v>
      </c>
      <c r="AR8" s="32">
        <v>0</v>
      </c>
      <c r="AS8" s="20">
        <f t="shared" ref="AS8:AS17" si="15">SUM(AQ8:AR8)</f>
        <v>0</v>
      </c>
      <c r="AT8" s="32">
        <v>0</v>
      </c>
      <c r="AU8" s="32">
        <v>0</v>
      </c>
      <c r="AV8" s="20">
        <f t="shared" ref="AV8:AV17" si="16">SUM(AT8:AU8)</f>
        <v>0</v>
      </c>
      <c r="AW8" s="17">
        <f t="shared" ref="AW8:AW16" si="17">SUM(AN8,AQ8,AT8)</f>
        <v>0</v>
      </c>
      <c r="AX8" s="17">
        <f t="shared" ref="AX8:AX16" si="18">SUM(AO8,AR8,AU8)</f>
        <v>0</v>
      </c>
      <c r="AY8" s="63">
        <f t="shared" ref="AY8:AY16" si="19">SUM(AP8,AS8,AV8)</f>
        <v>0</v>
      </c>
    </row>
    <row r="9" spans="1:51">
      <c r="A9" s="29" t="s">
        <v>31</v>
      </c>
      <c r="B9" s="35" t="s">
        <v>19</v>
      </c>
      <c r="C9" s="36" t="s">
        <v>13</v>
      </c>
      <c r="D9" s="60">
        <v>0</v>
      </c>
      <c r="E9" s="19">
        <v>0</v>
      </c>
      <c r="F9" s="20">
        <f t="shared" si="0"/>
        <v>0</v>
      </c>
      <c r="G9" s="32">
        <v>0</v>
      </c>
      <c r="H9" s="32">
        <v>0</v>
      </c>
      <c r="I9" s="20">
        <f t="shared" si="1"/>
        <v>0</v>
      </c>
      <c r="J9" s="32">
        <v>0</v>
      </c>
      <c r="K9" s="32">
        <v>0</v>
      </c>
      <c r="L9" s="20">
        <f t="shared" si="2"/>
        <v>0</v>
      </c>
      <c r="M9" s="17">
        <f t="shared" si="3"/>
        <v>0</v>
      </c>
      <c r="N9" s="18">
        <f t="shared" si="3"/>
        <v>0</v>
      </c>
      <c r="O9" s="63">
        <f t="shared" si="4"/>
        <v>0</v>
      </c>
      <c r="P9" s="19">
        <v>0</v>
      </c>
      <c r="Q9" s="19">
        <v>0</v>
      </c>
      <c r="R9" s="20">
        <f t="shared" ref="R9:R17" si="20">SUM(P9:Q9)</f>
        <v>0</v>
      </c>
      <c r="S9" s="32">
        <v>0</v>
      </c>
      <c r="T9" s="32">
        <v>0</v>
      </c>
      <c r="U9" s="20">
        <f t="shared" si="5"/>
        <v>0</v>
      </c>
      <c r="V9" s="32">
        <v>0</v>
      </c>
      <c r="W9" s="32">
        <v>0</v>
      </c>
      <c r="X9" s="20">
        <f t="shared" si="6"/>
        <v>0</v>
      </c>
      <c r="Y9" s="17">
        <f t="shared" si="7"/>
        <v>0</v>
      </c>
      <c r="Z9" s="18">
        <f t="shared" si="8"/>
        <v>0</v>
      </c>
      <c r="AA9" s="63">
        <f t="shared" si="9"/>
        <v>0</v>
      </c>
      <c r="AB9" s="19">
        <v>0</v>
      </c>
      <c r="AC9" s="19">
        <v>0</v>
      </c>
      <c r="AD9" s="20">
        <f t="shared" ref="AD9:AD17" si="21">SUM(AB9:AC9)</f>
        <v>0</v>
      </c>
      <c r="AE9" s="32">
        <v>0</v>
      </c>
      <c r="AF9" s="32">
        <v>0</v>
      </c>
      <c r="AG9" s="20">
        <f t="shared" si="10"/>
        <v>0</v>
      </c>
      <c r="AH9" s="32">
        <v>0</v>
      </c>
      <c r="AI9" s="32">
        <v>0</v>
      </c>
      <c r="AJ9" s="20">
        <f t="shared" si="11"/>
        <v>0</v>
      </c>
      <c r="AK9" s="17">
        <f t="shared" si="12"/>
        <v>0</v>
      </c>
      <c r="AL9" s="18">
        <f t="shared" si="13"/>
        <v>0</v>
      </c>
      <c r="AM9" s="63">
        <f t="shared" si="14"/>
        <v>0</v>
      </c>
      <c r="AN9" s="19">
        <v>0</v>
      </c>
      <c r="AO9" s="19">
        <v>0</v>
      </c>
      <c r="AP9" s="20">
        <f t="shared" ref="AP9:AP17" si="22">SUM(AN9:AO9)</f>
        <v>0</v>
      </c>
      <c r="AQ9" s="32">
        <v>0</v>
      </c>
      <c r="AR9" s="32">
        <v>0</v>
      </c>
      <c r="AS9" s="20">
        <f t="shared" si="15"/>
        <v>0</v>
      </c>
      <c r="AT9" s="32">
        <v>0</v>
      </c>
      <c r="AU9" s="32">
        <v>0</v>
      </c>
      <c r="AV9" s="20">
        <f t="shared" si="16"/>
        <v>0</v>
      </c>
      <c r="AW9" s="17">
        <f t="shared" si="17"/>
        <v>0</v>
      </c>
      <c r="AX9" s="18">
        <f t="shared" si="18"/>
        <v>0</v>
      </c>
      <c r="AY9" s="63">
        <f t="shared" si="19"/>
        <v>0</v>
      </c>
    </row>
    <row r="10" spans="1:51">
      <c r="A10" s="29" t="s">
        <v>32</v>
      </c>
      <c r="B10" s="37" t="s">
        <v>56</v>
      </c>
      <c r="C10" s="36" t="s">
        <v>17</v>
      </c>
      <c r="D10" s="60">
        <v>0</v>
      </c>
      <c r="E10" s="19">
        <v>0</v>
      </c>
      <c r="F10" s="20">
        <f t="shared" si="0"/>
        <v>0</v>
      </c>
      <c r="G10" s="32">
        <v>0</v>
      </c>
      <c r="H10" s="32">
        <v>0</v>
      </c>
      <c r="I10" s="20">
        <f t="shared" si="1"/>
        <v>0</v>
      </c>
      <c r="J10" s="32">
        <v>0</v>
      </c>
      <c r="K10" s="32">
        <v>0</v>
      </c>
      <c r="L10" s="20">
        <f t="shared" si="2"/>
        <v>0</v>
      </c>
      <c r="M10" s="17">
        <f t="shared" si="3"/>
        <v>0</v>
      </c>
      <c r="N10" s="17">
        <f t="shared" si="3"/>
        <v>0</v>
      </c>
      <c r="O10" s="63">
        <f t="shared" si="4"/>
        <v>0</v>
      </c>
      <c r="P10" s="60">
        <v>0</v>
      </c>
      <c r="Q10" s="22">
        <v>0</v>
      </c>
      <c r="R10" s="20">
        <f t="shared" si="20"/>
        <v>0</v>
      </c>
      <c r="S10" s="32">
        <v>0</v>
      </c>
      <c r="T10" s="32">
        <v>0</v>
      </c>
      <c r="U10" s="20">
        <f t="shared" si="5"/>
        <v>0</v>
      </c>
      <c r="V10" s="32">
        <v>0</v>
      </c>
      <c r="W10" s="32">
        <v>0</v>
      </c>
      <c r="X10" s="20">
        <f t="shared" si="6"/>
        <v>0</v>
      </c>
      <c r="Y10" s="17">
        <f t="shared" si="7"/>
        <v>0</v>
      </c>
      <c r="Z10" s="17">
        <f t="shared" si="8"/>
        <v>0</v>
      </c>
      <c r="AA10" s="63">
        <f t="shared" si="9"/>
        <v>0</v>
      </c>
      <c r="AB10" s="60">
        <v>0</v>
      </c>
      <c r="AC10" s="22">
        <v>0</v>
      </c>
      <c r="AD10" s="20">
        <f t="shared" si="21"/>
        <v>0</v>
      </c>
      <c r="AE10" s="32">
        <v>0</v>
      </c>
      <c r="AF10" s="32">
        <v>0</v>
      </c>
      <c r="AG10" s="20">
        <f t="shared" si="10"/>
        <v>0</v>
      </c>
      <c r="AH10" s="32">
        <v>0</v>
      </c>
      <c r="AI10" s="32">
        <v>0</v>
      </c>
      <c r="AJ10" s="20">
        <f t="shared" si="11"/>
        <v>0</v>
      </c>
      <c r="AK10" s="17">
        <f t="shared" si="12"/>
        <v>0</v>
      </c>
      <c r="AL10" s="17">
        <f t="shared" si="13"/>
        <v>0</v>
      </c>
      <c r="AM10" s="63">
        <f t="shared" si="14"/>
        <v>0</v>
      </c>
      <c r="AN10" s="60">
        <v>0</v>
      </c>
      <c r="AO10" s="22">
        <v>0</v>
      </c>
      <c r="AP10" s="20">
        <f t="shared" si="22"/>
        <v>0</v>
      </c>
      <c r="AQ10" s="32">
        <v>0</v>
      </c>
      <c r="AR10" s="32">
        <v>0</v>
      </c>
      <c r="AS10" s="20">
        <f t="shared" si="15"/>
        <v>0</v>
      </c>
      <c r="AT10" s="32">
        <v>0</v>
      </c>
      <c r="AU10" s="32">
        <v>0</v>
      </c>
      <c r="AV10" s="20">
        <f t="shared" si="16"/>
        <v>0</v>
      </c>
      <c r="AW10" s="17">
        <f t="shared" si="17"/>
        <v>0</v>
      </c>
      <c r="AX10" s="17">
        <f t="shared" si="18"/>
        <v>0</v>
      </c>
      <c r="AY10" s="63">
        <f t="shared" si="19"/>
        <v>0</v>
      </c>
    </row>
    <row r="11" spans="1:51">
      <c r="A11" s="29" t="s">
        <v>33</v>
      </c>
      <c r="B11" s="35" t="s">
        <v>20</v>
      </c>
      <c r="C11" s="36" t="s">
        <v>21</v>
      </c>
      <c r="D11" s="60">
        <v>0</v>
      </c>
      <c r="E11" s="19">
        <v>0</v>
      </c>
      <c r="F11" s="20">
        <f t="shared" si="0"/>
        <v>0</v>
      </c>
      <c r="G11" s="32">
        <v>0</v>
      </c>
      <c r="H11" s="32">
        <v>0</v>
      </c>
      <c r="I11" s="20">
        <f>SUM(G11:H11)</f>
        <v>0</v>
      </c>
      <c r="J11" s="32">
        <v>0</v>
      </c>
      <c r="K11" s="32">
        <v>0</v>
      </c>
      <c r="L11" s="20">
        <f t="shared" si="2"/>
        <v>0</v>
      </c>
      <c r="M11" s="17">
        <f t="shared" si="3"/>
        <v>0</v>
      </c>
      <c r="N11" s="17">
        <f t="shared" si="3"/>
        <v>0</v>
      </c>
      <c r="O11" s="63">
        <f>SUM(F11,I11,L11)</f>
        <v>0</v>
      </c>
      <c r="P11" s="60">
        <v>0</v>
      </c>
      <c r="Q11" s="22">
        <v>0</v>
      </c>
      <c r="R11" s="20">
        <f t="shared" si="20"/>
        <v>0</v>
      </c>
      <c r="S11" s="32">
        <v>0</v>
      </c>
      <c r="T11" s="32">
        <v>0</v>
      </c>
      <c r="U11" s="20">
        <f t="shared" si="5"/>
        <v>0</v>
      </c>
      <c r="V11" s="32">
        <v>0</v>
      </c>
      <c r="W11" s="32">
        <v>0</v>
      </c>
      <c r="X11" s="20">
        <f t="shared" si="6"/>
        <v>0</v>
      </c>
      <c r="Y11" s="17">
        <f t="shared" si="7"/>
        <v>0</v>
      </c>
      <c r="Z11" s="17">
        <f t="shared" si="8"/>
        <v>0</v>
      </c>
      <c r="AA11" s="63">
        <f t="shared" si="9"/>
        <v>0</v>
      </c>
      <c r="AB11" s="60">
        <v>0</v>
      </c>
      <c r="AC11" s="22">
        <v>0</v>
      </c>
      <c r="AD11" s="20">
        <f t="shared" si="21"/>
        <v>0</v>
      </c>
      <c r="AE11" s="32">
        <v>0</v>
      </c>
      <c r="AF11" s="32">
        <v>0</v>
      </c>
      <c r="AG11" s="20">
        <f t="shared" si="10"/>
        <v>0</v>
      </c>
      <c r="AH11" s="32">
        <v>0</v>
      </c>
      <c r="AI11" s="32">
        <v>0</v>
      </c>
      <c r="AJ11" s="20">
        <f t="shared" si="11"/>
        <v>0</v>
      </c>
      <c r="AK11" s="17">
        <f t="shared" si="12"/>
        <v>0</v>
      </c>
      <c r="AL11" s="17">
        <f t="shared" si="13"/>
        <v>0</v>
      </c>
      <c r="AM11" s="63">
        <f t="shared" si="14"/>
        <v>0</v>
      </c>
      <c r="AN11" s="60">
        <v>0</v>
      </c>
      <c r="AO11" s="22">
        <v>0</v>
      </c>
      <c r="AP11" s="20">
        <f t="shared" si="22"/>
        <v>0</v>
      </c>
      <c r="AQ11" s="32">
        <v>0</v>
      </c>
      <c r="AR11" s="32">
        <v>0</v>
      </c>
      <c r="AS11" s="20">
        <f t="shared" si="15"/>
        <v>0</v>
      </c>
      <c r="AT11" s="32">
        <v>0</v>
      </c>
      <c r="AU11" s="32">
        <v>0</v>
      </c>
      <c r="AV11" s="20">
        <f t="shared" si="16"/>
        <v>0</v>
      </c>
      <c r="AW11" s="17">
        <f t="shared" si="17"/>
        <v>0</v>
      </c>
      <c r="AX11" s="17">
        <f t="shared" si="18"/>
        <v>0</v>
      </c>
      <c r="AY11" s="63">
        <f t="shared" si="19"/>
        <v>0</v>
      </c>
    </row>
    <row r="12" spans="1:51">
      <c r="A12" s="29" t="s">
        <v>53</v>
      </c>
      <c r="B12" s="35" t="s">
        <v>54</v>
      </c>
      <c r="C12" s="36" t="s">
        <v>55</v>
      </c>
      <c r="D12" s="60">
        <v>0</v>
      </c>
      <c r="E12" s="19">
        <v>0</v>
      </c>
      <c r="F12" s="20">
        <f t="shared" si="0"/>
        <v>0</v>
      </c>
      <c r="G12" s="32">
        <v>0</v>
      </c>
      <c r="H12" s="32">
        <v>0</v>
      </c>
      <c r="I12" s="20">
        <v>0</v>
      </c>
      <c r="J12" s="32">
        <v>0</v>
      </c>
      <c r="K12" s="32">
        <v>0</v>
      </c>
      <c r="L12" s="20">
        <v>0</v>
      </c>
      <c r="M12" s="17">
        <f t="shared" si="3"/>
        <v>0</v>
      </c>
      <c r="N12" s="17">
        <f t="shared" si="3"/>
        <v>0</v>
      </c>
      <c r="O12" s="63">
        <v>0</v>
      </c>
      <c r="P12" s="60">
        <v>0</v>
      </c>
      <c r="Q12" s="22">
        <v>0</v>
      </c>
      <c r="R12" s="20">
        <v>0</v>
      </c>
      <c r="S12" s="32">
        <v>0</v>
      </c>
      <c r="T12" s="32">
        <v>0</v>
      </c>
      <c r="U12" s="20">
        <v>0</v>
      </c>
      <c r="V12" s="32">
        <v>0</v>
      </c>
      <c r="W12" s="32">
        <v>0</v>
      </c>
      <c r="X12" s="20">
        <v>0</v>
      </c>
      <c r="Y12" s="17">
        <v>0</v>
      </c>
      <c r="Z12" s="17">
        <v>0</v>
      </c>
      <c r="AA12" s="63">
        <v>0</v>
      </c>
      <c r="AB12" s="60">
        <v>0</v>
      </c>
      <c r="AC12" s="22">
        <v>0</v>
      </c>
      <c r="AD12" s="20">
        <v>0</v>
      </c>
      <c r="AE12" s="32">
        <v>0</v>
      </c>
      <c r="AF12" s="32">
        <v>0</v>
      </c>
      <c r="AG12" s="20">
        <f t="shared" si="10"/>
        <v>0</v>
      </c>
      <c r="AH12" s="32">
        <f>SUM(AF12:AG12)</f>
        <v>0</v>
      </c>
      <c r="AI12" s="32">
        <f>SUM(AG12:AH12)</f>
        <v>0</v>
      </c>
      <c r="AJ12" s="20">
        <f t="shared" si="11"/>
        <v>0</v>
      </c>
      <c r="AK12" s="17">
        <f>SUM(AI12:AJ12)</f>
        <v>0</v>
      </c>
      <c r="AL12" s="17">
        <f>SUM(AJ12:AK12)</f>
        <v>0</v>
      </c>
      <c r="AM12" s="63">
        <f>SUM(AK12:AL12)</f>
        <v>0</v>
      </c>
      <c r="AN12" s="60">
        <f>SUM(AL12:AM12)</f>
        <v>0</v>
      </c>
      <c r="AO12" s="22">
        <f>SUM(AM12:AN12)</f>
        <v>0</v>
      </c>
      <c r="AP12" s="20">
        <f t="shared" si="22"/>
        <v>0</v>
      </c>
      <c r="AQ12" s="32">
        <f>SUM(AO12:AP12)</f>
        <v>0</v>
      </c>
      <c r="AR12" s="32">
        <f>SUM(AP12:AQ12)</f>
        <v>0</v>
      </c>
      <c r="AS12" s="20">
        <f t="shared" si="15"/>
        <v>0</v>
      </c>
      <c r="AT12" s="32">
        <f>SUM(AR12:AS12)</f>
        <v>0</v>
      </c>
      <c r="AU12" s="32">
        <f>SUM(AS12:AT12)</f>
        <v>0</v>
      </c>
      <c r="AV12" s="20">
        <f t="shared" si="16"/>
        <v>0</v>
      </c>
      <c r="AW12" s="17">
        <f>SUM(AU12:AV12)</f>
        <v>0</v>
      </c>
      <c r="AX12" s="17">
        <f>SUM(AV12:AW12)</f>
        <v>0</v>
      </c>
      <c r="AY12" s="63">
        <f>SUM(AW12:AX12)</f>
        <v>0</v>
      </c>
    </row>
    <row r="13" spans="1:51" s="109" customFormat="1">
      <c r="A13" s="100" t="s">
        <v>34</v>
      </c>
      <c r="B13" s="101" t="s">
        <v>22</v>
      </c>
      <c r="C13" s="102" t="s">
        <v>16</v>
      </c>
      <c r="D13" s="60">
        <v>0</v>
      </c>
      <c r="E13" s="19">
        <v>0</v>
      </c>
      <c r="F13" s="20">
        <f t="shared" si="0"/>
        <v>0</v>
      </c>
      <c r="G13" s="106">
        <v>0</v>
      </c>
      <c r="H13" s="32">
        <v>0</v>
      </c>
      <c r="I13" s="105">
        <f t="shared" si="1"/>
        <v>0</v>
      </c>
      <c r="J13" s="106">
        <v>0</v>
      </c>
      <c r="K13" s="106">
        <v>0</v>
      </c>
      <c r="L13" s="105">
        <f t="shared" si="2"/>
        <v>0</v>
      </c>
      <c r="M13" s="107">
        <f t="shared" si="3"/>
        <v>0</v>
      </c>
      <c r="N13" s="107">
        <f t="shared" si="3"/>
        <v>0</v>
      </c>
      <c r="O13" s="108">
        <f t="shared" si="4"/>
        <v>0</v>
      </c>
      <c r="P13" s="103">
        <v>0</v>
      </c>
      <c r="Q13" s="104">
        <v>0</v>
      </c>
      <c r="R13" s="105">
        <f t="shared" si="20"/>
        <v>0</v>
      </c>
      <c r="S13" s="106">
        <v>0</v>
      </c>
      <c r="T13" s="106">
        <v>0</v>
      </c>
      <c r="U13" s="105">
        <f t="shared" si="5"/>
        <v>0</v>
      </c>
      <c r="V13" s="106">
        <v>0</v>
      </c>
      <c r="W13" s="106">
        <v>0</v>
      </c>
      <c r="X13" s="105">
        <f t="shared" si="6"/>
        <v>0</v>
      </c>
      <c r="Y13" s="107">
        <f t="shared" si="7"/>
        <v>0</v>
      </c>
      <c r="Z13" s="107">
        <f t="shared" si="8"/>
        <v>0</v>
      </c>
      <c r="AA13" s="108">
        <f t="shared" si="9"/>
        <v>0</v>
      </c>
      <c r="AB13" s="103">
        <v>0</v>
      </c>
      <c r="AC13" s="104">
        <v>0</v>
      </c>
      <c r="AD13" s="105">
        <f t="shared" si="21"/>
        <v>0</v>
      </c>
      <c r="AE13" s="106">
        <v>0</v>
      </c>
      <c r="AF13" s="106">
        <v>0</v>
      </c>
      <c r="AG13" s="105">
        <f t="shared" si="10"/>
        <v>0</v>
      </c>
      <c r="AH13" s="106">
        <v>0</v>
      </c>
      <c r="AI13" s="106">
        <v>0</v>
      </c>
      <c r="AJ13" s="105">
        <f t="shared" si="11"/>
        <v>0</v>
      </c>
      <c r="AK13" s="107">
        <f t="shared" si="12"/>
        <v>0</v>
      </c>
      <c r="AL13" s="107">
        <f t="shared" si="13"/>
        <v>0</v>
      </c>
      <c r="AM13" s="108">
        <f t="shared" si="14"/>
        <v>0</v>
      </c>
      <c r="AN13" s="103">
        <v>0</v>
      </c>
      <c r="AO13" s="104">
        <v>0</v>
      </c>
      <c r="AP13" s="105">
        <f t="shared" si="22"/>
        <v>0</v>
      </c>
      <c r="AQ13" s="106">
        <v>0</v>
      </c>
      <c r="AR13" s="106">
        <v>0</v>
      </c>
      <c r="AS13" s="105">
        <f t="shared" si="15"/>
        <v>0</v>
      </c>
      <c r="AT13" s="106">
        <v>0</v>
      </c>
      <c r="AU13" s="106">
        <v>0</v>
      </c>
      <c r="AV13" s="105">
        <f t="shared" si="16"/>
        <v>0</v>
      </c>
      <c r="AW13" s="107">
        <f t="shared" si="17"/>
        <v>0</v>
      </c>
      <c r="AX13" s="107">
        <f t="shared" si="18"/>
        <v>0</v>
      </c>
      <c r="AY13" s="108">
        <f t="shared" si="19"/>
        <v>0</v>
      </c>
    </row>
    <row r="14" spans="1:51">
      <c r="A14" s="29" t="s">
        <v>36</v>
      </c>
      <c r="B14" s="35" t="s">
        <v>49</v>
      </c>
      <c r="C14" s="36" t="s">
        <v>15</v>
      </c>
      <c r="D14" s="60">
        <v>0</v>
      </c>
      <c r="E14" s="19">
        <v>0</v>
      </c>
      <c r="F14" s="20">
        <f t="shared" si="0"/>
        <v>0</v>
      </c>
      <c r="G14" s="32">
        <v>0</v>
      </c>
      <c r="H14" s="32">
        <v>0</v>
      </c>
      <c r="I14" s="20">
        <f t="shared" si="1"/>
        <v>0</v>
      </c>
      <c r="J14" s="32">
        <v>0</v>
      </c>
      <c r="K14" s="32">
        <v>0</v>
      </c>
      <c r="L14" s="20">
        <f t="shared" si="2"/>
        <v>0</v>
      </c>
      <c r="M14" s="17">
        <f t="shared" si="3"/>
        <v>0</v>
      </c>
      <c r="N14" s="17">
        <f t="shared" si="3"/>
        <v>0</v>
      </c>
      <c r="O14" s="63">
        <f t="shared" si="4"/>
        <v>0</v>
      </c>
      <c r="P14" s="60">
        <v>0</v>
      </c>
      <c r="Q14" s="22">
        <v>0</v>
      </c>
      <c r="R14" s="20">
        <f t="shared" si="20"/>
        <v>0</v>
      </c>
      <c r="S14" s="32">
        <v>0</v>
      </c>
      <c r="T14" s="32">
        <v>0</v>
      </c>
      <c r="U14" s="20">
        <f t="shared" si="5"/>
        <v>0</v>
      </c>
      <c r="V14" s="32">
        <v>0</v>
      </c>
      <c r="W14" s="32">
        <v>0</v>
      </c>
      <c r="X14" s="20">
        <f t="shared" si="6"/>
        <v>0</v>
      </c>
      <c r="Y14" s="17">
        <f t="shared" si="7"/>
        <v>0</v>
      </c>
      <c r="Z14" s="17">
        <f t="shared" si="8"/>
        <v>0</v>
      </c>
      <c r="AA14" s="63">
        <f t="shared" si="9"/>
        <v>0</v>
      </c>
      <c r="AB14" s="60">
        <v>0</v>
      </c>
      <c r="AC14" s="22">
        <v>0</v>
      </c>
      <c r="AD14" s="20">
        <f t="shared" si="21"/>
        <v>0</v>
      </c>
      <c r="AE14" s="32">
        <v>0</v>
      </c>
      <c r="AF14" s="32">
        <v>0</v>
      </c>
      <c r="AG14" s="20">
        <f t="shared" si="10"/>
        <v>0</v>
      </c>
      <c r="AH14" s="32">
        <v>0</v>
      </c>
      <c r="AI14" s="32">
        <v>0</v>
      </c>
      <c r="AJ14" s="20">
        <f t="shared" si="11"/>
        <v>0</v>
      </c>
      <c r="AK14" s="17">
        <f t="shared" si="12"/>
        <v>0</v>
      </c>
      <c r="AL14" s="17">
        <f t="shared" si="13"/>
        <v>0</v>
      </c>
      <c r="AM14" s="63">
        <f t="shared" si="14"/>
        <v>0</v>
      </c>
      <c r="AN14" s="60">
        <v>0</v>
      </c>
      <c r="AO14" s="22">
        <v>0</v>
      </c>
      <c r="AP14" s="20">
        <f t="shared" si="22"/>
        <v>0</v>
      </c>
      <c r="AQ14" s="32">
        <v>0</v>
      </c>
      <c r="AR14" s="32">
        <v>0</v>
      </c>
      <c r="AS14" s="20">
        <f t="shared" si="15"/>
        <v>0</v>
      </c>
      <c r="AT14" s="32">
        <v>0</v>
      </c>
      <c r="AU14" s="32">
        <v>0</v>
      </c>
      <c r="AV14" s="20">
        <f t="shared" si="16"/>
        <v>0</v>
      </c>
      <c r="AW14" s="17">
        <f t="shared" si="17"/>
        <v>0</v>
      </c>
      <c r="AX14" s="17">
        <f t="shared" si="18"/>
        <v>0</v>
      </c>
      <c r="AY14" s="63">
        <f t="shared" si="19"/>
        <v>0</v>
      </c>
    </row>
    <row r="15" spans="1:51">
      <c r="A15" s="29" t="s">
        <v>35</v>
      </c>
      <c r="B15" s="35" t="s">
        <v>24</v>
      </c>
      <c r="C15" s="36" t="s">
        <v>14</v>
      </c>
      <c r="D15" s="60">
        <v>0</v>
      </c>
      <c r="E15" s="19">
        <v>0</v>
      </c>
      <c r="F15" s="20">
        <f t="shared" si="0"/>
        <v>0</v>
      </c>
      <c r="G15" s="32">
        <v>0</v>
      </c>
      <c r="H15" s="32">
        <v>0</v>
      </c>
      <c r="I15" s="20">
        <f t="shared" si="1"/>
        <v>0</v>
      </c>
      <c r="J15" s="32">
        <v>0</v>
      </c>
      <c r="K15" s="32">
        <v>0</v>
      </c>
      <c r="L15" s="20">
        <f t="shared" si="2"/>
        <v>0</v>
      </c>
      <c r="M15" s="17">
        <f t="shared" si="3"/>
        <v>0</v>
      </c>
      <c r="N15" s="61">
        <f t="shared" si="3"/>
        <v>0</v>
      </c>
      <c r="O15" s="63">
        <f t="shared" si="4"/>
        <v>0</v>
      </c>
      <c r="P15" s="60">
        <v>0</v>
      </c>
      <c r="Q15" s="22">
        <v>0</v>
      </c>
      <c r="R15" s="20">
        <f t="shared" si="20"/>
        <v>0</v>
      </c>
      <c r="S15" s="32">
        <v>0</v>
      </c>
      <c r="T15" s="32">
        <v>0</v>
      </c>
      <c r="U15" s="20">
        <f t="shared" si="5"/>
        <v>0</v>
      </c>
      <c r="V15" s="32">
        <v>0</v>
      </c>
      <c r="W15" s="32">
        <v>0</v>
      </c>
      <c r="X15" s="20">
        <f t="shared" si="6"/>
        <v>0</v>
      </c>
      <c r="Y15" s="17">
        <f t="shared" si="7"/>
        <v>0</v>
      </c>
      <c r="Z15" s="61">
        <f t="shared" si="8"/>
        <v>0</v>
      </c>
      <c r="AA15" s="63">
        <f t="shared" si="9"/>
        <v>0</v>
      </c>
      <c r="AB15" s="60">
        <v>0</v>
      </c>
      <c r="AC15" s="22">
        <v>0</v>
      </c>
      <c r="AD15" s="20">
        <f t="shared" si="21"/>
        <v>0</v>
      </c>
      <c r="AE15" s="32">
        <v>0</v>
      </c>
      <c r="AF15" s="32">
        <v>0</v>
      </c>
      <c r="AG15" s="20">
        <f t="shared" si="10"/>
        <v>0</v>
      </c>
      <c r="AH15" s="32">
        <v>0</v>
      </c>
      <c r="AI15" s="32">
        <v>0</v>
      </c>
      <c r="AJ15" s="20">
        <f t="shared" si="11"/>
        <v>0</v>
      </c>
      <c r="AK15" s="17">
        <f t="shared" si="12"/>
        <v>0</v>
      </c>
      <c r="AL15" s="61">
        <f t="shared" si="13"/>
        <v>0</v>
      </c>
      <c r="AM15" s="63">
        <f t="shared" si="14"/>
        <v>0</v>
      </c>
      <c r="AN15" s="60">
        <v>0</v>
      </c>
      <c r="AO15" s="22">
        <v>0</v>
      </c>
      <c r="AP15" s="20">
        <f t="shared" si="22"/>
        <v>0</v>
      </c>
      <c r="AQ15" s="32">
        <v>0</v>
      </c>
      <c r="AR15" s="32">
        <v>0</v>
      </c>
      <c r="AS15" s="20">
        <f t="shared" si="15"/>
        <v>0</v>
      </c>
      <c r="AT15" s="32">
        <v>0</v>
      </c>
      <c r="AU15" s="32">
        <v>0</v>
      </c>
      <c r="AV15" s="20">
        <f t="shared" si="16"/>
        <v>0</v>
      </c>
      <c r="AW15" s="17">
        <f t="shared" si="17"/>
        <v>0</v>
      </c>
      <c r="AX15" s="61">
        <f t="shared" si="18"/>
        <v>0</v>
      </c>
      <c r="AY15" s="63">
        <f t="shared" si="19"/>
        <v>0</v>
      </c>
    </row>
    <row r="16" spans="1:51" ht="15.75" thickBot="1">
      <c r="A16" s="97" t="s">
        <v>50</v>
      </c>
      <c r="B16" s="98" t="s">
        <v>51</v>
      </c>
      <c r="C16" s="99" t="s">
        <v>12</v>
      </c>
      <c r="D16" s="60">
        <v>0</v>
      </c>
      <c r="E16" s="19">
        <v>0</v>
      </c>
      <c r="F16" s="20">
        <f t="shared" si="0"/>
        <v>0</v>
      </c>
      <c r="G16" s="19">
        <v>0</v>
      </c>
      <c r="H16" s="21">
        <v>0</v>
      </c>
      <c r="I16" s="20">
        <f t="shared" si="1"/>
        <v>0</v>
      </c>
      <c r="J16" s="19">
        <v>0</v>
      </c>
      <c r="K16" s="21">
        <v>0</v>
      </c>
      <c r="L16" s="20">
        <f t="shared" si="2"/>
        <v>0</v>
      </c>
      <c r="M16" s="17">
        <f t="shared" si="3"/>
        <v>0</v>
      </c>
      <c r="N16" s="62">
        <f t="shared" si="3"/>
        <v>0</v>
      </c>
      <c r="O16" s="63">
        <f t="shared" si="4"/>
        <v>0</v>
      </c>
      <c r="P16" s="19">
        <v>0</v>
      </c>
      <c r="Q16" s="21">
        <v>0</v>
      </c>
      <c r="R16" s="20">
        <f t="shared" si="20"/>
        <v>0</v>
      </c>
      <c r="S16" s="19">
        <v>0</v>
      </c>
      <c r="T16" s="21">
        <v>0</v>
      </c>
      <c r="U16" s="20">
        <f t="shared" si="5"/>
        <v>0</v>
      </c>
      <c r="V16" s="19">
        <v>0</v>
      </c>
      <c r="W16" s="21">
        <v>0</v>
      </c>
      <c r="X16" s="20">
        <f t="shared" si="6"/>
        <v>0</v>
      </c>
      <c r="Y16" s="17">
        <f t="shared" si="7"/>
        <v>0</v>
      </c>
      <c r="Z16" s="62">
        <f t="shared" si="8"/>
        <v>0</v>
      </c>
      <c r="AA16" s="63">
        <f t="shared" si="9"/>
        <v>0</v>
      </c>
      <c r="AB16" s="19">
        <v>0</v>
      </c>
      <c r="AC16" s="21">
        <v>0</v>
      </c>
      <c r="AD16" s="20">
        <f t="shared" si="21"/>
        <v>0</v>
      </c>
      <c r="AE16" s="19">
        <v>0</v>
      </c>
      <c r="AF16" s="21">
        <v>0</v>
      </c>
      <c r="AG16" s="20">
        <f t="shared" si="10"/>
        <v>0</v>
      </c>
      <c r="AH16" s="19">
        <v>0</v>
      </c>
      <c r="AI16" s="21">
        <v>0</v>
      </c>
      <c r="AJ16" s="20">
        <f t="shared" si="11"/>
        <v>0</v>
      </c>
      <c r="AK16" s="17">
        <f t="shared" si="12"/>
        <v>0</v>
      </c>
      <c r="AL16" s="62">
        <f t="shared" si="13"/>
        <v>0</v>
      </c>
      <c r="AM16" s="63">
        <f t="shared" si="14"/>
        <v>0</v>
      </c>
      <c r="AN16" s="19">
        <v>0</v>
      </c>
      <c r="AO16" s="21">
        <v>0</v>
      </c>
      <c r="AP16" s="20">
        <f t="shared" si="22"/>
        <v>0</v>
      </c>
      <c r="AQ16" s="19">
        <v>0</v>
      </c>
      <c r="AR16" s="21">
        <v>0</v>
      </c>
      <c r="AS16" s="20">
        <f t="shared" si="15"/>
        <v>0</v>
      </c>
      <c r="AT16" s="19">
        <v>0</v>
      </c>
      <c r="AU16" s="21">
        <v>0</v>
      </c>
      <c r="AV16" s="20">
        <f t="shared" si="16"/>
        <v>0</v>
      </c>
      <c r="AW16" s="17">
        <f t="shared" si="17"/>
        <v>0</v>
      </c>
      <c r="AX16" s="62">
        <f t="shared" si="18"/>
        <v>0</v>
      </c>
      <c r="AY16" s="63">
        <f t="shared" si="19"/>
        <v>0</v>
      </c>
    </row>
    <row r="17" spans="1:51" ht="16.5" thickTop="1" thickBot="1">
      <c r="A17" s="23"/>
      <c r="B17" s="23"/>
      <c r="C17" s="38"/>
      <c r="D17" s="39">
        <f>SUM(D7:D16)</f>
        <v>0</v>
      </c>
      <c r="E17" s="39">
        <f>SUM(E7:E16)</f>
        <v>0</v>
      </c>
      <c r="F17" s="76">
        <f>SUM(D17:E17)</f>
        <v>0</v>
      </c>
      <c r="G17" s="39">
        <f>SUM(G7:G16)</f>
        <v>0</v>
      </c>
      <c r="H17" s="39">
        <f>SUM(H7:H16)</f>
        <v>0</v>
      </c>
      <c r="I17" s="76">
        <f t="shared" si="1"/>
        <v>0</v>
      </c>
      <c r="J17" s="39">
        <f>SUM(J7:J16)</f>
        <v>0</v>
      </c>
      <c r="K17" s="39">
        <f>SUM(K7:K16)</f>
        <v>0</v>
      </c>
      <c r="L17" s="76">
        <f t="shared" si="2"/>
        <v>0</v>
      </c>
      <c r="M17" s="64">
        <f>SUM(M7:M16)</f>
        <v>0</v>
      </c>
      <c r="N17" s="64">
        <f>SUM(N7:N16)</f>
        <v>0</v>
      </c>
      <c r="O17" s="64">
        <f>SUM(O7:O16)</f>
        <v>0</v>
      </c>
      <c r="P17" s="39">
        <f>SUM(P7:P16)</f>
        <v>0</v>
      </c>
      <c r="Q17" s="39">
        <f>SUM(Q7:Q16)</f>
        <v>0</v>
      </c>
      <c r="R17" s="76">
        <f t="shared" si="20"/>
        <v>0</v>
      </c>
      <c r="S17" s="39">
        <f>SUM(S7:S16)</f>
        <v>0</v>
      </c>
      <c r="T17" s="39">
        <f>SUM(T7:T16)</f>
        <v>0</v>
      </c>
      <c r="U17" s="76">
        <f t="shared" si="5"/>
        <v>0</v>
      </c>
      <c r="V17" s="39">
        <f>SUM(V7:V16)</f>
        <v>0</v>
      </c>
      <c r="W17" s="39">
        <f>SUM(W7:W16)</f>
        <v>0</v>
      </c>
      <c r="X17" s="76">
        <f t="shared" si="6"/>
        <v>0</v>
      </c>
      <c r="Y17" s="64">
        <f>SUM(Y7:Y16)</f>
        <v>0</v>
      </c>
      <c r="Z17" s="64">
        <f>SUM(Z7:Z16)</f>
        <v>0</v>
      </c>
      <c r="AA17" s="64">
        <f>SUM(AA7:AA16)</f>
        <v>0</v>
      </c>
      <c r="AB17" s="39">
        <f>SUM(AB7:AB16)</f>
        <v>0</v>
      </c>
      <c r="AC17" s="39">
        <f>SUM(AC7:AC16)</f>
        <v>0</v>
      </c>
      <c r="AD17" s="76">
        <f t="shared" si="21"/>
        <v>0</v>
      </c>
      <c r="AE17" s="39">
        <f>SUM(AE7:AE16)</f>
        <v>0</v>
      </c>
      <c r="AF17" s="39">
        <f>SUM(AF7:AF16)</f>
        <v>0</v>
      </c>
      <c r="AG17" s="76">
        <f t="shared" si="10"/>
        <v>0</v>
      </c>
      <c r="AH17" s="39">
        <f>SUM(AH7:AH16)</f>
        <v>0</v>
      </c>
      <c r="AI17" s="39">
        <f>SUM(AI7:AI16)</f>
        <v>0</v>
      </c>
      <c r="AJ17" s="76">
        <f t="shared" si="11"/>
        <v>0</v>
      </c>
      <c r="AK17" s="64">
        <f>SUM(AK7:AK16)</f>
        <v>0</v>
      </c>
      <c r="AL17" s="64">
        <f>SUM(AL7:AL16)</f>
        <v>0</v>
      </c>
      <c r="AM17" s="64">
        <f>SUM(AM7:AM16)</f>
        <v>0</v>
      </c>
      <c r="AN17" s="39">
        <f>SUM(AN7:AN16)</f>
        <v>0</v>
      </c>
      <c r="AO17" s="39">
        <f>SUM(AO7:AO16)</f>
        <v>0</v>
      </c>
      <c r="AP17" s="76">
        <f t="shared" si="22"/>
        <v>0</v>
      </c>
      <c r="AQ17" s="39">
        <f>SUM(AQ7:AQ16)</f>
        <v>0</v>
      </c>
      <c r="AR17" s="39">
        <f>SUM(AR7:AR16)</f>
        <v>0</v>
      </c>
      <c r="AS17" s="76">
        <f t="shared" si="15"/>
        <v>0</v>
      </c>
      <c r="AT17" s="39">
        <f>SUM(AT7:AT16)</f>
        <v>0</v>
      </c>
      <c r="AU17" s="39">
        <f>SUM(AU7:AU16)</f>
        <v>0</v>
      </c>
      <c r="AV17" s="76">
        <f t="shared" si="16"/>
        <v>0</v>
      </c>
      <c r="AW17" s="64">
        <f>SUM(AW7:AW16)</f>
        <v>0</v>
      </c>
      <c r="AX17" s="64">
        <f>SUM(AX7:AX16)</f>
        <v>0</v>
      </c>
      <c r="AY17" s="64">
        <f>SUM(AY7:AY16)</f>
        <v>0</v>
      </c>
    </row>
    <row r="18" spans="1:51" ht="15.75" thickTop="1"/>
    <row r="20" spans="1:51">
      <c r="A20" s="23"/>
    </row>
    <row r="21" spans="1:51" ht="15.75">
      <c r="A21" s="267"/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</row>
    <row r="22" spans="1:51">
      <c r="A22" s="110"/>
    </row>
    <row r="23" spans="1:51" ht="15.75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</row>
  </sheetData>
  <customSheetViews>
    <customSheetView guid="{D4A57BB8-9AF4-44A7-816D-C884934CBC57}" state="hidden">
      <selection activeCell="A2" sqref="A2"/>
      <pageMargins left="0.7" right="0.7" top="0.75" bottom="0.75" header="0.3" footer="0.3"/>
      <pageSetup paperSize="9" orientation="portrait" verticalDpi="0" r:id="rId1"/>
    </customSheetView>
    <customSheetView guid="{D5DBD1DD-3ED3-4279-A573-63B8A298C39D}">
      <selection activeCell="A25" sqref="A25"/>
      <pageMargins left="0.7" right="0.7" top="0.75" bottom="0.75" header="0.3" footer="0.3"/>
      <pageSetup paperSize="9" orientation="portrait" verticalDpi="0" r:id="rId2"/>
    </customSheetView>
    <customSheetView guid="{B32FE5C6-2C79-46FC-8CE9-216D2B31297B}" showRuler="0" topLeftCell="B1">
      <selection activeCell="M14" sqref="M14"/>
      <pageMargins left="0.7" right="0.7" top="0.75" bottom="0.75" header="0.3" footer="0.3"/>
      <pageSetup paperSize="9" orientation="portrait" verticalDpi="0" r:id="rId3"/>
      <headerFooter alignWithMargins="0"/>
    </customSheetView>
    <customSheetView guid="{685C70EE-DE6B-4357-A0E4-366B7D6B357F}" showRuler="0" topLeftCell="A4">
      <selection activeCell="L11" sqref="L11"/>
      <pageMargins left="0.7" right="0.7" top="0.75" bottom="0.75" header="0.3" footer="0.3"/>
      <pageSetup paperSize="9" orientation="portrait" verticalDpi="0" r:id="rId4"/>
      <headerFooter alignWithMargins="0"/>
    </customSheetView>
    <customSheetView guid="{A3A37A94-A081-42E2-8BA9-34FF68CDF643}">
      <selection activeCell="A25" sqref="A25"/>
      <pageMargins left="0.7" right="0.7" top="0.75" bottom="0.75" header="0.3" footer="0.3"/>
      <pageSetup paperSize="9" orientation="portrait" verticalDpi="0" r:id="rId5"/>
    </customSheetView>
    <customSheetView guid="{92E7B32E-8095-4223-A27D-70243EB53647}">
      <selection activeCell="A23" sqref="A23:L23"/>
      <pageMargins left="0.7" right="0.7" top="0.75" bottom="0.75" header="0.3" footer="0.3"/>
      <pageSetup paperSize="9" orientation="portrait" verticalDpi="0" r:id="rId6"/>
    </customSheetView>
    <customSheetView guid="{59C3ED79-DD52-499A-9A2B-C0E9BC6B5D3A}" state="hidden">
      <selection activeCell="A2" sqref="A2"/>
      <pageMargins left="0.7" right="0.7" top="0.75" bottom="0.75" header="0.3" footer="0.3"/>
      <pageSetup paperSize="9" orientation="portrait" verticalDpi="0" r:id="rId7"/>
    </customSheetView>
  </customSheetViews>
  <mergeCells count="3">
    <mergeCell ref="A23:L23"/>
    <mergeCell ref="A21:L21"/>
    <mergeCell ref="A3:Y3"/>
  </mergeCells>
  <phoneticPr fontId="0" type="noConversion"/>
  <pageMargins left="0.7" right="0.7" top="0.75" bottom="0.75" header="0.3" footer="0.3"/>
  <pageSetup paperSize="9"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Y21"/>
  <sheetViews>
    <sheetView tabSelected="1" zoomScaleNormal="85" workbookViewId="0">
      <selection activeCell="B16" sqref="B16"/>
    </sheetView>
  </sheetViews>
  <sheetFormatPr baseColWidth="10" defaultRowHeight="15"/>
  <cols>
    <col min="1" max="1" width="34.5703125" customWidth="1"/>
    <col min="2" max="2" width="47" customWidth="1"/>
    <col min="3" max="3" width="10.28515625" bestFit="1" customWidth="1"/>
  </cols>
  <sheetData>
    <row r="2" spans="1:51" ht="15.75">
      <c r="A2" s="51" t="s">
        <v>96</v>
      </c>
      <c r="B2" s="51"/>
      <c r="C2" s="51"/>
      <c r="D2" s="51"/>
      <c r="E2" s="51"/>
      <c r="F2" s="51"/>
      <c r="G2" s="51"/>
      <c r="H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51" ht="15.75">
      <c r="A3" s="123" t="s">
        <v>57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51" ht="15.75" thickBot="1"/>
    <row r="5" spans="1:51" ht="27.75" thickTop="1" thickBot="1">
      <c r="A5" s="7" t="s">
        <v>0</v>
      </c>
      <c r="B5" s="8" t="s">
        <v>1</v>
      </c>
      <c r="C5" s="9" t="s">
        <v>2</v>
      </c>
      <c r="D5" s="54" t="s">
        <v>25</v>
      </c>
      <c r="E5" s="55"/>
      <c r="F5" s="10"/>
      <c r="G5" s="175" t="s">
        <v>26</v>
      </c>
      <c r="H5" s="55"/>
      <c r="I5" s="10"/>
      <c r="J5" s="54" t="s">
        <v>27</v>
      </c>
      <c r="K5" s="55"/>
      <c r="L5" s="55"/>
      <c r="M5" s="166" t="s">
        <v>68</v>
      </c>
      <c r="N5" s="166"/>
      <c r="O5" s="166"/>
      <c r="P5" s="69" t="s">
        <v>37</v>
      </c>
      <c r="Q5" s="70"/>
      <c r="R5" s="10"/>
      <c r="S5" s="69" t="s">
        <v>38</v>
      </c>
      <c r="T5" s="70"/>
      <c r="U5" s="10"/>
      <c r="V5" s="69" t="s">
        <v>39</v>
      </c>
      <c r="W5" s="70"/>
      <c r="X5" s="124" t="s">
        <v>67</v>
      </c>
      <c r="Y5" s="56"/>
      <c r="Z5" s="57"/>
      <c r="AA5" s="57"/>
      <c r="AB5" s="54" t="s">
        <v>41</v>
      </c>
      <c r="AC5" s="55"/>
      <c r="AD5" s="10"/>
      <c r="AE5" s="54" t="s">
        <v>42</v>
      </c>
      <c r="AF5" s="55"/>
      <c r="AG5" s="10"/>
      <c r="AH5" s="54" t="s">
        <v>43</v>
      </c>
      <c r="AI5" s="55"/>
      <c r="AJ5" s="10"/>
      <c r="AK5" s="124" t="s">
        <v>44</v>
      </c>
      <c r="AL5" s="125"/>
      <c r="AM5" s="126"/>
      <c r="AN5" s="54" t="s">
        <v>45</v>
      </c>
      <c r="AO5" s="55"/>
      <c r="AP5" s="10"/>
      <c r="AQ5" s="77" t="s">
        <v>46</v>
      </c>
      <c r="AR5" s="78"/>
      <c r="AS5" s="79"/>
      <c r="AT5" s="77" t="s">
        <v>47</v>
      </c>
      <c r="AU5" s="78"/>
      <c r="AV5" s="10"/>
      <c r="AW5" s="124" t="s">
        <v>48</v>
      </c>
      <c r="AX5" s="125"/>
      <c r="AY5" s="126"/>
    </row>
    <row r="6" spans="1:51" ht="40.5" thickTop="1" thickBot="1">
      <c r="A6" s="11"/>
      <c r="B6" s="12"/>
      <c r="C6" s="13"/>
      <c r="D6" s="14" t="s">
        <v>3</v>
      </c>
      <c r="E6" s="14" t="s">
        <v>4</v>
      </c>
      <c r="F6" s="15" t="s">
        <v>5</v>
      </c>
      <c r="G6" s="14" t="s">
        <v>3</v>
      </c>
      <c r="H6" s="14" t="s">
        <v>4</v>
      </c>
      <c r="I6" s="15" t="s">
        <v>5</v>
      </c>
      <c r="J6" s="14" t="s">
        <v>3</v>
      </c>
      <c r="K6" s="14" t="s">
        <v>4</v>
      </c>
      <c r="L6" s="15" t="s">
        <v>5</v>
      </c>
      <c r="M6" s="16" t="s">
        <v>3</v>
      </c>
      <c r="N6" s="59" t="s">
        <v>4</v>
      </c>
      <c r="O6" s="59" t="s">
        <v>5</v>
      </c>
      <c r="P6" s="71" t="s">
        <v>3</v>
      </c>
      <c r="Q6" s="71" t="s">
        <v>4</v>
      </c>
      <c r="R6" s="72" t="s">
        <v>5</v>
      </c>
      <c r="S6" s="71" t="s">
        <v>3</v>
      </c>
      <c r="T6" s="71" t="s">
        <v>4</v>
      </c>
      <c r="U6" s="72" t="s">
        <v>5</v>
      </c>
      <c r="V6" s="71" t="s">
        <v>3</v>
      </c>
      <c r="W6" s="71" t="s">
        <v>4</v>
      </c>
      <c r="X6" s="72" t="s">
        <v>5</v>
      </c>
      <c r="Y6" s="16" t="s">
        <v>3</v>
      </c>
      <c r="Z6" s="59" t="s">
        <v>4</v>
      </c>
      <c r="AA6" s="59" t="s">
        <v>5</v>
      </c>
      <c r="AB6" s="71" t="s">
        <v>3</v>
      </c>
      <c r="AC6" s="71" t="s">
        <v>4</v>
      </c>
      <c r="AD6" s="72" t="s">
        <v>5</v>
      </c>
      <c r="AE6" s="71" t="s">
        <v>3</v>
      </c>
      <c r="AF6" s="71" t="s">
        <v>4</v>
      </c>
      <c r="AG6" s="72" t="s">
        <v>5</v>
      </c>
      <c r="AH6" s="71" t="s">
        <v>3</v>
      </c>
      <c r="AI6" s="71" t="s">
        <v>4</v>
      </c>
      <c r="AJ6" s="72" t="s">
        <v>5</v>
      </c>
      <c r="AK6" s="16" t="s">
        <v>3</v>
      </c>
      <c r="AL6" s="59" t="s">
        <v>4</v>
      </c>
      <c r="AM6" s="59" t="s">
        <v>5</v>
      </c>
      <c r="AN6" s="71" t="s">
        <v>3</v>
      </c>
      <c r="AO6" s="71" t="s">
        <v>4</v>
      </c>
      <c r="AP6" s="72" t="s">
        <v>5</v>
      </c>
      <c r="AQ6" s="71" t="s">
        <v>3</v>
      </c>
      <c r="AR6" s="71" t="s">
        <v>4</v>
      </c>
      <c r="AS6" s="72" t="s">
        <v>5</v>
      </c>
      <c r="AT6" s="71" t="s">
        <v>3</v>
      </c>
      <c r="AU6" s="71" t="s">
        <v>4</v>
      </c>
      <c r="AV6" s="72" t="s">
        <v>5</v>
      </c>
      <c r="AW6" s="16" t="s">
        <v>3</v>
      </c>
      <c r="AX6" s="59" t="s">
        <v>4</v>
      </c>
      <c r="AY6" s="59" t="s">
        <v>5</v>
      </c>
    </row>
    <row r="7" spans="1:51" ht="40.5" thickTop="1" thickBot="1">
      <c r="A7" s="11"/>
      <c r="B7" s="12"/>
      <c r="C7" s="13"/>
      <c r="D7" s="14" t="s">
        <v>3</v>
      </c>
      <c r="E7" s="14" t="s">
        <v>4</v>
      </c>
      <c r="F7" s="15" t="s">
        <v>5</v>
      </c>
      <c r="G7" s="14" t="s">
        <v>3</v>
      </c>
      <c r="H7" s="14" t="s">
        <v>4</v>
      </c>
      <c r="I7" s="15" t="s">
        <v>5</v>
      </c>
      <c r="J7" s="14" t="s">
        <v>3</v>
      </c>
      <c r="K7" s="14" t="s">
        <v>4</v>
      </c>
      <c r="L7" s="15" t="s">
        <v>5</v>
      </c>
      <c r="M7" s="16" t="s">
        <v>3</v>
      </c>
      <c r="N7" s="59" t="s">
        <v>4</v>
      </c>
      <c r="O7" s="59" t="s">
        <v>5</v>
      </c>
      <c r="P7" s="71" t="s">
        <v>3</v>
      </c>
      <c r="Q7" s="71" t="s">
        <v>4</v>
      </c>
      <c r="R7" s="72" t="s">
        <v>5</v>
      </c>
      <c r="S7" s="71" t="s">
        <v>3</v>
      </c>
      <c r="T7" s="71" t="s">
        <v>4</v>
      </c>
      <c r="U7" s="72" t="s">
        <v>5</v>
      </c>
      <c r="V7" s="71" t="s">
        <v>3</v>
      </c>
      <c r="W7" s="71" t="s">
        <v>4</v>
      </c>
      <c r="X7" s="72" t="s">
        <v>5</v>
      </c>
      <c r="Y7" s="16" t="s">
        <v>3</v>
      </c>
      <c r="Z7" s="59" t="s">
        <v>4</v>
      </c>
      <c r="AA7" s="59" t="s">
        <v>5</v>
      </c>
      <c r="AB7" s="71" t="s">
        <v>3</v>
      </c>
      <c r="AC7" s="71" t="s">
        <v>4</v>
      </c>
      <c r="AD7" s="72" t="s">
        <v>5</v>
      </c>
      <c r="AE7" s="71" t="s">
        <v>3</v>
      </c>
      <c r="AF7" s="71" t="s">
        <v>4</v>
      </c>
      <c r="AG7" s="72" t="s">
        <v>5</v>
      </c>
      <c r="AH7" s="71" t="s">
        <v>3</v>
      </c>
      <c r="AI7" s="71" t="s">
        <v>4</v>
      </c>
      <c r="AJ7" s="72" t="s">
        <v>5</v>
      </c>
      <c r="AK7" s="16" t="s">
        <v>3</v>
      </c>
      <c r="AL7" s="59" t="s">
        <v>4</v>
      </c>
      <c r="AM7" s="59" t="s">
        <v>5</v>
      </c>
      <c r="AN7" s="71" t="s">
        <v>3</v>
      </c>
      <c r="AO7" s="71" t="s">
        <v>4</v>
      </c>
      <c r="AP7" s="72" t="s">
        <v>5</v>
      </c>
      <c r="AQ7" s="71" t="s">
        <v>3</v>
      </c>
      <c r="AR7" s="71" t="s">
        <v>4</v>
      </c>
      <c r="AS7" s="72" t="s">
        <v>5</v>
      </c>
      <c r="AT7" s="71" t="s">
        <v>3</v>
      </c>
      <c r="AU7" s="71" t="s">
        <v>4</v>
      </c>
      <c r="AV7" s="72" t="s">
        <v>5</v>
      </c>
      <c r="AW7" s="16" t="s">
        <v>3</v>
      </c>
      <c r="AX7" s="59" t="s">
        <v>4</v>
      </c>
      <c r="AY7" s="59" t="s">
        <v>5</v>
      </c>
    </row>
    <row r="8" spans="1:51" ht="15.75" customHeight="1" thickTop="1">
      <c r="A8" s="130" t="s">
        <v>79</v>
      </c>
      <c r="B8" s="30" t="s">
        <v>76</v>
      </c>
      <c r="C8" s="31" t="s">
        <v>12</v>
      </c>
      <c r="D8" s="19">
        <v>195.75</v>
      </c>
      <c r="E8" s="19">
        <v>0</v>
      </c>
      <c r="F8" s="20">
        <f>SUM(D8:E8)</f>
        <v>195.75</v>
      </c>
      <c r="G8" s="32">
        <v>0</v>
      </c>
      <c r="H8" s="32">
        <v>0</v>
      </c>
      <c r="I8" s="20">
        <f>SUM(G8:H8)</f>
        <v>0</v>
      </c>
      <c r="J8" s="32">
        <v>293.37</v>
      </c>
      <c r="K8" s="32">
        <f>14.6+13.55+9.9</f>
        <v>38.049999999999997</v>
      </c>
      <c r="L8" s="20">
        <f>SUM(J8:K8)</f>
        <v>331.42</v>
      </c>
      <c r="M8" s="17">
        <f>D8+G8+J8</f>
        <v>489.12</v>
      </c>
      <c r="N8" s="17">
        <f>E8+H8+K8</f>
        <v>38.049999999999997</v>
      </c>
      <c r="O8" s="63">
        <f>SUM(M8:N8)</f>
        <v>527.16999999999996</v>
      </c>
      <c r="P8" s="19">
        <v>0</v>
      </c>
      <c r="Q8" s="19">
        <v>0</v>
      </c>
      <c r="R8" s="20">
        <f>SUM(P8:Q8)</f>
        <v>0</v>
      </c>
      <c r="S8" s="19">
        <v>53.34</v>
      </c>
      <c r="T8" s="19">
        <v>0</v>
      </c>
      <c r="U8" s="20">
        <f>SUM(S8:T8)</f>
        <v>53.34</v>
      </c>
      <c r="V8" s="19">
        <v>336.09</v>
      </c>
      <c r="W8" s="19">
        <v>69.400000000000006</v>
      </c>
      <c r="X8" s="20">
        <f>SUM(V8:W8)</f>
        <v>405.49</v>
      </c>
      <c r="Y8" s="17">
        <f>SUM(P8,S8,V8)</f>
        <v>389.42999999999995</v>
      </c>
      <c r="Z8" s="17">
        <f>SUM(Q8,T8,W8)</f>
        <v>69.400000000000006</v>
      </c>
      <c r="AA8" s="63">
        <f>SUM(R8,U8,X8)</f>
        <v>458.83000000000004</v>
      </c>
      <c r="AB8" s="19">
        <v>80.010000000000005</v>
      </c>
      <c r="AC8" s="19">
        <v>0</v>
      </c>
      <c r="AD8" s="20">
        <f>SUM(AB8:AC8)</f>
        <v>80.010000000000005</v>
      </c>
      <c r="AE8" s="19">
        <v>80.010000000000005</v>
      </c>
      <c r="AF8" s="19">
        <v>0</v>
      </c>
      <c r="AG8" s="20">
        <f>SUM(AE8:AF8)</f>
        <v>80.010000000000005</v>
      </c>
      <c r="AH8" s="19">
        <v>218.16</v>
      </c>
      <c r="AI8" s="19">
        <v>0</v>
      </c>
      <c r="AJ8" s="20">
        <f>SUM(AH8:AI8)</f>
        <v>218.16</v>
      </c>
      <c r="AK8" s="17">
        <f>SUM(AB8,AE8,AH8)</f>
        <v>378.18</v>
      </c>
      <c r="AL8" s="17">
        <f>SUM(AC8,AF8,AI8)</f>
        <v>0</v>
      </c>
      <c r="AM8" s="63">
        <f>SUM(AD8,AG8,AJ8)</f>
        <v>378.18</v>
      </c>
      <c r="AN8" s="19">
        <v>0</v>
      </c>
      <c r="AO8" s="19">
        <v>0</v>
      </c>
      <c r="AP8" s="20">
        <f>SUM(AN8:AO8)</f>
        <v>0</v>
      </c>
      <c r="AQ8" s="19">
        <v>133.35</v>
      </c>
      <c r="AR8" s="19">
        <v>0</v>
      </c>
      <c r="AS8" s="20">
        <f>SUM(AQ8:AR8)</f>
        <v>133.35</v>
      </c>
      <c r="AT8" s="19">
        <v>0</v>
      </c>
      <c r="AU8" s="19">
        <v>0</v>
      </c>
      <c r="AV8" s="20">
        <f>SUM(AT8:AU8)</f>
        <v>0</v>
      </c>
      <c r="AW8" s="17">
        <f>SUM(AN8,AQ8,AT8)</f>
        <v>133.35</v>
      </c>
      <c r="AX8" s="17">
        <f>SUM(AO8,AR8,AU8)</f>
        <v>0</v>
      </c>
      <c r="AY8" s="63">
        <f>SUM(AP8,AS8,AV8)</f>
        <v>133.35</v>
      </c>
    </row>
    <row r="9" spans="1:51">
      <c r="A9" s="28" t="s">
        <v>80</v>
      </c>
      <c r="B9" s="33" t="s">
        <v>77</v>
      </c>
      <c r="C9" s="34" t="s">
        <v>12</v>
      </c>
      <c r="D9" s="19">
        <v>0</v>
      </c>
      <c r="E9" s="19">
        <v>0</v>
      </c>
      <c r="F9" s="20">
        <f t="shared" ref="F9:F19" si="0">SUM(D9:E9)</f>
        <v>0</v>
      </c>
      <c r="G9" s="32">
        <v>0</v>
      </c>
      <c r="H9" s="32">
        <v>0</v>
      </c>
      <c r="I9" s="20">
        <f t="shared" ref="I9:I18" si="1">SUM(G9:H9)</f>
        <v>0</v>
      </c>
      <c r="J9" s="19">
        <v>0</v>
      </c>
      <c r="K9" s="19">
        <v>0</v>
      </c>
      <c r="L9" s="20">
        <f t="shared" ref="L9:L18" si="2">SUM(J9:K9)</f>
        <v>0</v>
      </c>
      <c r="M9" s="17">
        <f t="shared" ref="M9:N18" si="3">D9+G9+J9</f>
        <v>0</v>
      </c>
      <c r="N9" s="17">
        <f t="shared" si="3"/>
        <v>0</v>
      </c>
      <c r="O9" s="63">
        <f t="shared" ref="O9:O18" si="4">SUM(M9:N9)</f>
        <v>0</v>
      </c>
      <c r="P9" s="19">
        <v>0</v>
      </c>
      <c r="Q9" s="19">
        <v>0</v>
      </c>
      <c r="R9" s="20">
        <f t="shared" ref="R9:R18" si="5">SUM(P9:Q9)</f>
        <v>0</v>
      </c>
      <c r="S9" s="19">
        <v>0</v>
      </c>
      <c r="T9" s="19">
        <v>0</v>
      </c>
      <c r="U9" s="20">
        <f t="shared" ref="U9:U18" si="6">SUM(S9:T9)</f>
        <v>0</v>
      </c>
      <c r="V9" s="19">
        <v>0</v>
      </c>
      <c r="W9" s="19">
        <v>0</v>
      </c>
      <c r="X9" s="20">
        <f t="shared" ref="X9:X19" si="7">SUM(V9:W9)</f>
        <v>0</v>
      </c>
      <c r="Y9" s="17">
        <f t="shared" ref="Y9:AA19" si="8">SUM(P9,S9,V9)</f>
        <v>0</v>
      </c>
      <c r="Z9" s="17">
        <f t="shared" si="8"/>
        <v>0</v>
      </c>
      <c r="AA9" s="63">
        <f t="shared" si="8"/>
        <v>0</v>
      </c>
      <c r="AB9" s="19">
        <v>0</v>
      </c>
      <c r="AC9" s="19">
        <v>0</v>
      </c>
      <c r="AD9" s="20">
        <f>SUM(AB9:AC9)</f>
        <v>0</v>
      </c>
      <c r="AE9" s="19">
        <v>0</v>
      </c>
      <c r="AF9" s="19">
        <v>0</v>
      </c>
      <c r="AG9" s="20">
        <f t="shared" ref="AG9:AG19" si="9">SUM(AE9:AF9)</f>
        <v>0</v>
      </c>
      <c r="AH9" s="19">
        <v>0</v>
      </c>
      <c r="AI9" s="19">
        <v>0</v>
      </c>
      <c r="AJ9" s="20">
        <f t="shared" ref="AJ9:AJ19" si="10">SUM(AH9:AI9)</f>
        <v>0</v>
      </c>
      <c r="AK9" s="17">
        <f t="shared" ref="AK9:AM19" si="11">SUM(AB9,AE9,AH9)</f>
        <v>0</v>
      </c>
      <c r="AL9" s="17">
        <f t="shared" si="11"/>
        <v>0</v>
      </c>
      <c r="AM9" s="63">
        <f t="shared" si="11"/>
        <v>0</v>
      </c>
      <c r="AN9" s="19">
        <v>0</v>
      </c>
      <c r="AO9" s="19">
        <v>0</v>
      </c>
      <c r="AP9" s="20">
        <f>SUM(AN9:AO9)</f>
        <v>0</v>
      </c>
      <c r="AQ9" s="19">
        <v>0</v>
      </c>
      <c r="AR9" s="19">
        <v>0</v>
      </c>
      <c r="AS9" s="20">
        <f t="shared" ref="AS9:AS19" si="12">SUM(AQ9:AR9)</f>
        <v>0</v>
      </c>
      <c r="AT9" s="19">
        <v>0</v>
      </c>
      <c r="AU9" s="19">
        <v>0</v>
      </c>
      <c r="AV9" s="20">
        <f t="shared" ref="AV9:AV19" si="13">SUM(AT9:AU9)</f>
        <v>0</v>
      </c>
      <c r="AW9" s="17">
        <f t="shared" ref="AW9:AY19" si="14">SUM(AN9,AQ9,AT9)</f>
        <v>0</v>
      </c>
      <c r="AX9" s="17">
        <f t="shared" si="14"/>
        <v>0</v>
      </c>
      <c r="AY9" s="63">
        <f t="shared" si="14"/>
        <v>0</v>
      </c>
    </row>
    <row r="10" spans="1:51">
      <c r="A10" s="29" t="s">
        <v>81</v>
      </c>
      <c r="B10" s="35" t="s">
        <v>78</v>
      </c>
      <c r="C10" s="36" t="s">
        <v>72</v>
      </c>
      <c r="D10" s="19">
        <v>0</v>
      </c>
      <c r="E10" s="19">
        <v>0</v>
      </c>
      <c r="F10" s="20">
        <f t="shared" si="0"/>
        <v>0</v>
      </c>
      <c r="G10" s="32">
        <v>0</v>
      </c>
      <c r="H10" s="32">
        <v>0</v>
      </c>
      <c r="I10" s="20">
        <f t="shared" si="1"/>
        <v>0</v>
      </c>
      <c r="J10" s="19">
        <v>0</v>
      </c>
      <c r="K10" s="19">
        <v>0</v>
      </c>
      <c r="L10" s="20">
        <f t="shared" si="2"/>
        <v>0</v>
      </c>
      <c r="M10" s="17">
        <f t="shared" si="3"/>
        <v>0</v>
      </c>
      <c r="N10" s="17">
        <f t="shared" si="3"/>
        <v>0</v>
      </c>
      <c r="O10" s="63">
        <f t="shared" si="4"/>
        <v>0</v>
      </c>
      <c r="P10" s="19">
        <v>62.75</v>
      </c>
      <c r="Q10" s="19">
        <v>343.8</v>
      </c>
      <c r="R10" s="20">
        <f t="shared" si="5"/>
        <v>406.55</v>
      </c>
      <c r="S10" s="19">
        <v>0</v>
      </c>
      <c r="T10" s="19">
        <v>0</v>
      </c>
      <c r="U10" s="20">
        <f t="shared" si="6"/>
        <v>0</v>
      </c>
      <c r="V10" s="19">
        <v>26.67</v>
      </c>
      <c r="W10" s="19">
        <v>345.98</v>
      </c>
      <c r="X10" s="20">
        <f t="shared" si="7"/>
        <v>372.65000000000003</v>
      </c>
      <c r="Y10" s="17">
        <f t="shared" si="8"/>
        <v>89.42</v>
      </c>
      <c r="Z10" s="17">
        <f t="shared" si="8"/>
        <v>689.78</v>
      </c>
      <c r="AA10" s="63">
        <f t="shared" si="8"/>
        <v>779.2</v>
      </c>
      <c r="AB10" s="19">
        <v>186.69</v>
      </c>
      <c r="AC10" s="19">
        <v>327.31</v>
      </c>
      <c r="AD10" s="20">
        <f t="shared" ref="AD10:AD19" si="15">SUM(AB10:AC10)</f>
        <v>514</v>
      </c>
      <c r="AE10" s="19">
        <v>0</v>
      </c>
      <c r="AF10" s="19">
        <v>249.96</v>
      </c>
      <c r="AG10" s="20">
        <f t="shared" si="9"/>
        <v>249.96</v>
      </c>
      <c r="AH10" s="19">
        <v>0</v>
      </c>
      <c r="AI10" s="19">
        <v>0</v>
      </c>
      <c r="AJ10" s="20">
        <f t="shared" si="10"/>
        <v>0</v>
      </c>
      <c r="AK10" s="17">
        <f t="shared" si="11"/>
        <v>186.69</v>
      </c>
      <c r="AL10" s="17">
        <f t="shared" si="11"/>
        <v>577.27</v>
      </c>
      <c r="AM10" s="63">
        <f t="shared" si="11"/>
        <v>763.96</v>
      </c>
      <c r="AN10" s="19">
        <v>53.34</v>
      </c>
      <c r="AO10" s="19">
        <v>328.39</v>
      </c>
      <c r="AP10" s="20">
        <f t="shared" ref="AP10:AP19" si="16">SUM(AN10:AO10)</f>
        <v>381.73</v>
      </c>
      <c r="AQ10" s="19">
        <v>518.94000000000005</v>
      </c>
      <c r="AR10" s="19">
        <v>575</v>
      </c>
      <c r="AS10" s="20">
        <f t="shared" si="12"/>
        <v>1093.94</v>
      </c>
      <c r="AT10" s="19">
        <v>155.52000000000001</v>
      </c>
      <c r="AU10" s="19">
        <v>150.47999999999999</v>
      </c>
      <c r="AV10" s="20">
        <f t="shared" si="13"/>
        <v>306</v>
      </c>
      <c r="AW10" s="17">
        <f t="shared" si="14"/>
        <v>727.80000000000007</v>
      </c>
      <c r="AX10" s="17">
        <f t="shared" si="14"/>
        <v>1053.8699999999999</v>
      </c>
      <c r="AY10" s="63">
        <f t="shared" si="14"/>
        <v>1781.67</v>
      </c>
    </row>
    <row r="11" spans="1:51">
      <c r="A11" s="127" t="s">
        <v>74</v>
      </c>
      <c r="B11" s="128" t="s">
        <v>89</v>
      </c>
      <c r="C11" s="36" t="s">
        <v>99</v>
      </c>
      <c r="D11" s="19">
        <v>0</v>
      </c>
      <c r="E11" s="19">
        <v>0</v>
      </c>
      <c r="F11" s="20">
        <f t="shared" si="0"/>
        <v>0</v>
      </c>
      <c r="G11" s="32">
        <v>0</v>
      </c>
      <c r="H11" s="32">
        <v>0</v>
      </c>
      <c r="I11" s="20">
        <f t="shared" si="1"/>
        <v>0</v>
      </c>
      <c r="J11" s="19">
        <v>0</v>
      </c>
      <c r="K11" s="19">
        <v>0</v>
      </c>
      <c r="L11" s="20">
        <f t="shared" si="2"/>
        <v>0</v>
      </c>
      <c r="M11" s="17">
        <f t="shared" si="3"/>
        <v>0</v>
      </c>
      <c r="N11" s="17">
        <f t="shared" si="3"/>
        <v>0</v>
      </c>
      <c r="O11" s="63">
        <f t="shared" si="4"/>
        <v>0</v>
      </c>
      <c r="P11" s="19">
        <v>0</v>
      </c>
      <c r="Q11" s="19">
        <v>0</v>
      </c>
      <c r="R11" s="20">
        <f t="shared" si="5"/>
        <v>0</v>
      </c>
      <c r="S11" s="19">
        <v>0</v>
      </c>
      <c r="T11" s="19">
        <v>0</v>
      </c>
      <c r="U11" s="20">
        <f t="shared" si="6"/>
        <v>0</v>
      </c>
      <c r="V11" s="19">
        <v>0</v>
      </c>
      <c r="W11" s="19">
        <v>0</v>
      </c>
      <c r="X11" s="20">
        <f t="shared" si="7"/>
        <v>0</v>
      </c>
      <c r="Y11" s="17">
        <f t="shared" si="8"/>
        <v>0</v>
      </c>
      <c r="Z11" s="17">
        <f t="shared" si="8"/>
        <v>0</v>
      </c>
      <c r="AA11" s="63">
        <f t="shared" si="8"/>
        <v>0</v>
      </c>
      <c r="AB11" s="19">
        <v>0</v>
      </c>
      <c r="AC11" s="19">
        <v>0</v>
      </c>
      <c r="AD11" s="20">
        <f t="shared" si="15"/>
        <v>0</v>
      </c>
      <c r="AE11" s="19">
        <v>0</v>
      </c>
      <c r="AF11" s="19">
        <v>0</v>
      </c>
      <c r="AG11" s="20">
        <f t="shared" si="9"/>
        <v>0</v>
      </c>
      <c r="AH11" s="19">
        <v>0</v>
      </c>
      <c r="AI11" s="19">
        <v>0</v>
      </c>
      <c r="AJ11" s="20">
        <f t="shared" si="10"/>
        <v>0</v>
      </c>
      <c r="AK11" s="17">
        <f t="shared" si="11"/>
        <v>0</v>
      </c>
      <c r="AL11" s="17">
        <f t="shared" si="11"/>
        <v>0</v>
      </c>
      <c r="AM11" s="63">
        <f t="shared" si="11"/>
        <v>0</v>
      </c>
      <c r="AN11" s="19">
        <v>0</v>
      </c>
      <c r="AO11" s="19">
        <v>0</v>
      </c>
      <c r="AP11" s="20">
        <f t="shared" si="16"/>
        <v>0</v>
      </c>
      <c r="AQ11" s="19">
        <v>0</v>
      </c>
      <c r="AR11" s="19">
        <v>0</v>
      </c>
      <c r="AS11" s="20">
        <f t="shared" si="12"/>
        <v>0</v>
      </c>
      <c r="AT11" s="19">
        <v>0</v>
      </c>
      <c r="AU11" s="19">
        <v>0</v>
      </c>
      <c r="AV11" s="20">
        <f t="shared" si="13"/>
        <v>0</v>
      </c>
      <c r="AW11" s="17">
        <f t="shared" si="14"/>
        <v>0</v>
      </c>
      <c r="AX11" s="17">
        <f t="shared" si="14"/>
        <v>0</v>
      </c>
      <c r="AY11" s="63">
        <f t="shared" si="14"/>
        <v>0</v>
      </c>
    </row>
    <row r="12" spans="1:51">
      <c r="A12" s="29" t="s">
        <v>82</v>
      </c>
      <c r="B12" s="35" t="s">
        <v>90</v>
      </c>
      <c r="C12" s="36" t="s">
        <v>69</v>
      </c>
      <c r="D12" s="19">
        <v>0</v>
      </c>
      <c r="E12" s="19">
        <v>0</v>
      </c>
      <c r="F12" s="20">
        <f t="shared" si="0"/>
        <v>0</v>
      </c>
      <c r="G12" s="32">
        <v>0</v>
      </c>
      <c r="H12" s="32">
        <v>0</v>
      </c>
      <c r="I12" s="20">
        <f t="shared" si="1"/>
        <v>0</v>
      </c>
      <c r="J12" s="19">
        <v>832.84</v>
      </c>
      <c r="K12" s="19">
        <v>254.6</v>
      </c>
      <c r="L12" s="20">
        <f t="shared" si="2"/>
        <v>1087.44</v>
      </c>
      <c r="M12" s="17">
        <f t="shared" si="3"/>
        <v>832.84</v>
      </c>
      <c r="N12" s="17">
        <f t="shared" si="3"/>
        <v>254.6</v>
      </c>
      <c r="O12" s="63">
        <f t="shared" si="4"/>
        <v>1087.44</v>
      </c>
      <c r="P12" s="19">
        <v>570.26</v>
      </c>
      <c r="Q12" s="19">
        <v>290.60000000000002</v>
      </c>
      <c r="R12" s="20">
        <f t="shared" si="5"/>
        <v>860.86</v>
      </c>
      <c r="S12" s="19">
        <v>291.2</v>
      </c>
      <c r="T12" s="19">
        <v>181.97</v>
      </c>
      <c r="U12" s="20">
        <f t="shared" si="6"/>
        <v>473.16999999999996</v>
      </c>
      <c r="V12" s="19">
        <v>365.14</v>
      </c>
      <c r="W12" s="19">
        <v>110.2</v>
      </c>
      <c r="X12" s="20">
        <f t="shared" si="7"/>
        <v>475.34</v>
      </c>
      <c r="Y12" s="17">
        <f t="shared" si="8"/>
        <v>1226.5999999999999</v>
      </c>
      <c r="Z12" s="17">
        <f t="shared" si="8"/>
        <v>582.7700000000001</v>
      </c>
      <c r="AA12" s="63">
        <f t="shared" si="8"/>
        <v>1809.37</v>
      </c>
      <c r="AB12" s="19">
        <v>53.34</v>
      </c>
      <c r="AC12" s="19">
        <v>0</v>
      </c>
      <c r="AD12" s="20">
        <f t="shared" si="15"/>
        <v>53.34</v>
      </c>
      <c r="AE12" s="19">
        <v>106.68</v>
      </c>
      <c r="AF12" s="19">
        <v>117</v>
      </c>
      <c r="AG12" s="20">
        <f t="shared" si="9"/>
        <v>223.68</v>
      </c>
      <c r="AH12" s="19">
        <v>0</v>
      </c>
      <c r="AI12" s="19">
        <v>0</v>
      </c>
      <c r="AJ12" s="20">
        <f t="shared" si="10"/>
        <v>0</v>
      </c>
      <c r="AK12" s="17">
        <f t="shared" si="11"/>
        <v>160.02000000000001</v>
      </c>
      <c r="AL12" s="17">
        <f t="shared" si="11"/>
        <v>117</v>
      </c>
      <c r="AM12" s="63">
        <f t="shared" si="11"/>
        <v>277.02</v>
      </c>
      <c r="AN12" s="19">
        <v>182.57</v>
      </c>
      <c r="AO12" s="19">
        <v>0</v>
      </c>
      <c r="AP12" s="20">
        <f t="shared" si="16"/>
        <v>182.57</v>
      </c>
      <c r="AQ12" s="19">
        <v>0</v>
      </c>
      <c r="AR12" s="19">
        <v>0</v>
      </c>
      <c r="AS12" s="20">
        <f t="shared" si="12"/>
        <v>0</v>
      </c>
      <c r="AT12" s="19">
        <v>182.57</v>
      </c>
      <c r="AU12" s="19">
        <v>0</v>
      </c>
      <c r="AV12" s="20">
        <f t="shared" si="13"/>
        <v>182.57</v>
      </c>
      <c r="AW12" s="17">
        <f t="shared" si="14"/>
        <v>365.14</v>
      </c>
      <c r="AX12" s="17">
        <f t="shared" si="14"/>
        <v>0</v>
      </c>
      <c r="AY12" s="63">
        <f t="shared" si="14"/>
        <v>365.14</v>
      </c>
    </row>
    <row r="13" spans="1:51" ht="15.75" customHeight="1">
      <c r="A13" s="29" t="s">
        <v>83</v>
      </c>
      <c r="B13" s="35" t="s">
        <v>91</v>
      </c>
      <c r="C13" s="36" t="s">
        <v>70</v>
      </c>
      <c r="D13" s="19">
        <v>53.34</v>
      </c>
      <c r="E13" s="19">
        <v>56.42</v>
      </c>
      <c r="F13" s="20">
        <f t="shared" si="0"/>
        <v>109.76</v>
      </c>
      <c r="G13" s="32">
        <v>0</v>
      </c>
      <c r="H13" s="32">
        <v>0</v>
      </c>
      <c r="I13" s="20">
        <f t="shared" si="1"/>
        <v>0</v>
      </c>
      <c r="J13" s="19">
        <v>213.36</v>
      </c>
      <c r="K13" s="19">
        <v>236.26</v>
      </c>
      <c r="L13" s="20">
        <f t="shared" si="2"/>
        <v>449.62</v>
      </c>
      <c r="M13" s="17">
        <f t="shared" si="3"/>
        <v>266.70000000000005</v>
      </c>
      <c r="N13" s="17">
        <f t="shared" si="3"/>
        <v>292.68</v>
      </c>
      <c r="O13" s="63">
        <f t="shared" si="4"/>
        <v>559.38000000000011</v>
      </c>
      <c r="P13" s="19">
        <v>133.35</v>
      </c>
      <c r="Q13" s="19">
        <v>111.79</v>
      </c>
      <c r="R13" s="20">
        <f t="shared" si="5"/>
        <v>245.14</v>
      </c>
      <c r="S13" s="19">
        <v>80.010000000000005</v>
      </c>
      <c r="T13" s="19">
        <v>141.28</v>
      </c>
      <c r="U13" s="20">
        <f t="shared" si="6"/>
        <v>221.29000000000002</v>
      </c>
      <c r="V13" s="19">
        <v>346.71</v>
      </c>
      <c r="W13" s="19">
        <v>405.63</v>
      </c>
      <c r="X13" s="20">
        <f t="shared" si="7"/>
        <v>752.33999999999992</v>
      </c>
      <c r="Y13" s="17">
        <f t="shared" si="8"/>
        <v>560.06999999999994</v>
      </c>
      <c r="Z13" s="17">
        <f t="shared" si="8"/>
        <v>658.7</v>
      </c>
      <c r="AA13" s="63">
        <f t="shared" si="8"/>
        <v>1218.77</v>
      </c>
      <c r="AB13" s="19">
        <v>0</v>
      </c>
      <c r="AC13" s="19">
        <v>0</v>
      </c>
      <c r="AD13" s="20">
        <v>0</v>
      </c>
      <c r="AE13" s="19">
        <v>0</v>
      </c>
      <c r="AF13" s="19">
        <v>0</v>
      </c>
      <c r="AG13" s="20">
        <f t="shared" si="9"/>
        <v>0</v>
      </c>
      <c r="AH13" s="19">
        <v>0</v>
      </c>
      <c r="AI13" s="19">
        <v>0</v>
      </c>
      <c r="AJ13" s="20">
        <f t="shared" si="10"/>
        <v>0</v>
      </c>
      <c r="AK13" s="17">
        <f t="shared" si="11"/>
        <v>0</v>
      </c>
      <c r="AL13" s="17">
        <f t="shared" si="11"/>
        <v>0</v>
      </c>
      <c r="AM13" s="63">
        <f t="shared" si="11"/>
        <v>0</v>
      </c>
      <c r="AN13" s="19">
        <v>266.7</v>
      </c>
      <c r="AO13" s="19">
        <v>122.21</v>
      </c>
      <c r="AP13" s="20">
        <f t="shared" si="16"/>
        <v>388.90999999999997</v>
      </c>
      <c r="AQ13" s="19">
        <v>53.34</v>
      </c>
      <c r="AR13" s="19">
        <v>78.19</v>
      </c>
      <c r="AS13" s="20">
        <f t="shared" si="12"/>
        <v>131.53</v>
      </c>
      <c r="AT13" s="19">
        <v>186.69</v>
      </c>
      <c r="AU13" s="19">
        <v>75.73</v>
      </c>
      <c r="AV13" s="20">
        <f t="shared" si="13"/>
        <v>262.42</v>
      </c>
      <c r="AW13" s="17">
        <f t="shared" si="14"/>
        <v>506.72999999999996</v>
      </c>
      <c r="AX13" s="17">
        <f t="shared" si="14"/>
        <v>276.13</v>
      </c>
      <c r="AY13" s="63">
        <f t="shared" si="14"/>
        <v>782.8599999999999</v>
      </c>
    </row>
    <row r="14" spans="1:51">
      <c r="A14" s="100" t="s">
        <v>75</v>
      </c>
      <c r="B14" s="165" t="s">
        <v>95</v>
      </c>
      <c r="C14" s="102" t="s">
        <v>73</v>
      </c>
      <c r="D14" s="19">
        <v>0</v>
      </c>
      <c r="E14" s="19">
        <v>0</v>
      </c>
      <c r="F14" s="20">
        <f t="shared" si="0"/>
        <v>0</v>
      </c>
      <c r="G14" s="32">
        <v>0</v>
      </c>
      <c r="H14" s="32">
        <v>0</v>
      </c>
      <c r="I14" s="20">
        <f t="shared" si="1"/>
        <v>0</v>
      </c>
      <c r="J14" s="19">
        <v>0</v>
      </c>
      <c r="K14" s="19">
        <v>0</v>
      </c>
      <c r="L14" s="20">
        <f t="shared" si="2"/>
        <v>0</v>
      </c>
      <c r="M14" s="17">
        <f t="shared" si="3"/>
        <v>0</v>
      </c>
      <c r="N14" s="17">
        <f t="shared" si="3"/>
        <v>0</v>
      </c>
      <c r="O14" s="63">
        <f t="shared" si="4"/>
        <v>0</v>
      </c>
      <c r="P14" s="19">
        <v>0</v>
      </c>
      <c r="Q14" s="19">
        <v>0</v>
      </c>
      <c r="R14" s="20">
        <f t="shared" si="5"/>
        <v>0</v>
      </c>
      <c r="S14" s="19">
        <v>0</v>
      </c>
      <c r="T14" s="19">
        <v>0</v>
      </c>
      <c r="U14" s="20">
        <f t="shared" si="6"/>
        <v>0</v>
      </c>
      <c r="V14" s="19">
        <v>0</v>
      </c>
      <c r="W14" s="19">
        <v>0</v>
      </c>
      <c r="X14" s="20">
        <f t="shared" si="7"/>
        <v>0</v>
      </c>
      <c r="Y14" s="17">
        <f t="shared" si="8"/>
        <v>0</v>
      </c>
      <c r="Z14" s="17">
        <f t="shared" si="8"/>
        <v>0</v>
      </c>
      <c r="AA14" s="63">
        <f t="shared" si="8"/>
        <v>0</v>
      </c>
      <c r="AB14" s="19">
        <v>0</v>
      </c>
      <c r="AC14" s="19">
        <v>0</v>
      </c>
      <c r="AD14" s="105">
        <f t="shared" si="15"/>
        <v>0</v>
      </c>
      <c r="AE14" s="19">
        <v>0</v>
      </c>
      <c r="AF14" s="19">
        <v>0</v>
      </c>
      <c r="AG14" s="105">
        <f t="shared" si="9"/>
        <v>0</v>
      </c>
      <c r="AH14" s="19">
        <v>0</v>
      </c>
      <c r="AI14" s="19">
        <v>0</v>
      </c>
      <c r="AJ14" s="105">
        <f t="shared" si="10"/>
        <v>0</v>
      </c>
      <c r="AK14" s="17">
        <f t="shared" si="11"/>
        <v>0</v>
      </c>
      <c r="AL14" s="17">
        <f t="shared" si="11"/>
        <v>0</v>
      </c>
      <c r="AM14" s="63">
        <f t="shared" si="11"/>
        <v>0</v>
      </c>
      <c r="AN14" s="19">
        <v>0</v>
      </c>
      <c r="AO14" s="19">
        <v>0</v>
      </c>
      <c r="AP14" s="105">
        <f t="shared" si="16"/>
        <v>0</v>
      </c>
      <c r="AQ14" s="19">
        <v>0</v>
      </c>
      <c r="AR14" s="19">
        <v>0</v>
      </c>
      <c r="AS14" s="105">
        <f t="shared" si="12"/>
        <v>0</v>
      </c>
      <c r="AT14" s="19">
        <v>0</v>
      </c>
      <c r="AU14" s="19">
        <v>0</v>
      </c>
      <c r="AV14" s="105">
        <f t="shared" si="13"/>
        <v>0</v>
      </c>
      <c r="AW14" s="17">
        <f t="shared" si="14"/>
        <v>0</v>
      </c>
      <c r="AX14" s="17">
        <f t="shared" si="14"/>
        <v>0</v>
      </c>
      <c r="AY14" s="63">
        <f t="shared" si="14"/>
        <v>0</v>
      </c>
    </row>
    <row r="15" spans="1:51">
      <c r="A15" s="29" t="s">
        <v>84</v>
      </c>
      <c r="B15" s="35" t="s">
        <v>92</v>
      </c>
      <c r="C15" s="36" t="s">
        <v>98</v>
      </c>
      <c r="D15" s="19">
        <v>0</v>
      </c>
      <c r="E15" s="19">
        <v>0</v>
      </c>
      <c r="F15" s="20">
        <f t="shared" si="0"/>
        <v>0</v>
      </c>
      <c r="G15" s="32">
        <f>26.67+26.67+26.67+53.34+53.34+53.34</f>
        <v>240.03000000000003</v>
      </c>
      <c r="H15" s="32">
        <f>14.26+17.71+24.84+83.44+90.19+20.7+25.53+21.85+34.27+19.55+20.95+20.95+97.16</f>
        <v>491.4</v>
      </c>
      <c r="I15" s="20">
        <f t="shared" si="1"/>
        <v>731.43000000000006</v>
      </c>
      <c r="J15" s="19">
        <v>0</v>
      </c>
      <c r="K15" s="19">
        <v>0</v>
      </c>
      <c r="L15" s="20">
        <f t="shared" si="2"/>
        <v>0</v>
      </c>
      <c r="M15" s="17">
        <f t="shared" si="3"/>
        <v>240.03000000000003</v>
      </c>
      <c r="N15" s="17">
        <f t="shared" si="3"/>
        <v>491.4</v>
      </c>
      <c r="O15" s="63">
        <f t="shared" si="4"/>
        <v>731.43000000000006</v>
      </c>
      <c r="P15" s="19">
        <v>0</v>
      </c>
      <c r="Q15" s="19">
        <v>0</v>
      </c>
      <c r="R15" s="20">
        <f t="shared" si="5"/>
        <v>0</v>
      </c>
      <c r="S15" s="19">
        <v>0</v>
      </c>
      <c r="T15" s="19">
        <v>0</v>
      </c>
      <c r="U15" s="20">
        <f t="shared" si="6"/>
        <v>0</v>
      </c>
      <c r="V15" s="19">
        <v>0</v>
      </c>
      <c r="W15" s="19">
        <v>0</v>
      </c>
      <c r="X15" s="20">
        <f t="shared" si="7"/>
        <v>0</v>
      </c>
      <c r="Y15" s="17">
        <f t="shared" si="8"/>
        <v>0</v>
      </c>
      <c r="Z15" s="17">
        <f t="shared" si="8"/>
        <v>0</v>
      </c>
      <c r="AA15" s="63">
        <f t="shared" si="8"/>
        <v>0</v>
      </c>
      <c r="AB15" s="19">
        <v>186.69</v>
      </c>
      <c r="AC15" s="19">
        <v>496.35</v>
      </c>
      <c r="AD15" s="20">
        <f t="shared" si="15"/>
        <v>683.04</v>
      </c>
      <c r="AE15" s="19">
        <v>0</v>
      </c>
      <c r="AF15" s="19">
        <v>36.659999999999997</v>
      </c>
      <c r="AG15" s="20">
        <f t="shared" si="9"/>
        <v>36.659999999999997</v>
      </c>
      <c r="AH15" s="19">
        <v>0</v>
      </c>
      <c r="AI15" s="19">
        <v>26</v>
      </c>
      <c r="AJ15" s="20">
        <f t="shared" si="10"/>
        <v>26</v>
      </c>
      <c r="AK15" s="17">
        <f t="shared" si="11"/>
        <v>186.69</v>
      </c>
      <c r="AL15" s="17">
        <f t="shared" si="11"/>
        <v>559.01</v>
      </c>
      <c r="AM15" s="63">
        <f t="shared" si="11"/>
        <v>745.69999999999993</v>
      </c>
      <c r="AN15" s="19">
        <v>0</v>
      </c>
      <c r="AO15" s="19">
        <v>0</v>
      </c>
      <c r="AP15" s="20">
        <f t="shared" si="16"/>
        <v>0</v>
      </c>
      <c r="AQ15" s="19">
        <v>26.67</v>
      </c>
      <c r="AR15" s="19">
        <v>41.34</v>
      </c>
      <c r="AS15" s="20">
        <f t="shared" si="12"/>
        <v>68.010000000000005</v>
      </c>
      <c r="AT15" s="19">
        <v>53.34</v>
      </c>
      <c r="AU15" s="19">
        <v>127.8</v>
      </c>
      <c r="AV15" s="20">
        <f t="shared" si="13"/>
        <v>181.14</v>
      </c>
      <c r="AW15" s="17">
        <f t="shared" si="14"/>
        <v>80.010000000000005</v>
      </c>
      <c r="AX15" s="17">
        <f t="shared" si="14"/>
        <v>169.14</v>
      </c>
      <c r="AY15" s="63">
        <f t="shared" si="14"/>
        <v>249.14999999999998</v>
      </c>
    </row>
    <row r="16" spans="1:51">
      <c r="A16" s="29" t="s">
        <v>85</v>
      </c>
      <c r="B16" s="35" t="s">
        <v>93</v>
      </c>
      <c r="C16" s="36" t="s">
        <v>55</v>
      </c>
      <c r="D16" s="19">
        <v>0</v>
      </c>
      <c r="E16" s="19">
        <v>0</v>
      </c>
      <c r="F16" s="20">
        <f t="shared" si="0"/>
        <v>0</v>
      </c>
      <c r="G16" s="32">
        <v>0</v>
      </c>
      <c r="H16" s="32">
        <v>0</v>
      </c>
      <c r="I16" s="20">
        <f t="shared" si="1"/>
        <v>0</v>
      </c>
      <c r="J16" s="19">
        <v>0</v>
      </c>
      <c r="K16" s="19">
        <v>0</v>
      </c>
      <c r="L16" s="20">
        <f t="shared" si="2"/>
        <v>0</v>
      </c>
      <c r="M16" s="17">
        <f t="shared" si="3"/>
        <v>0</v>
      </c>
      <c r="N16" s="17">
        <f t="shared" si="3"/>
        <v>0</v>
      </c>
      <c r="O16" s="63">
        <f t="shared" si="4"/>
        <v>0</v>
      </c>
      <c r="P16" s="19">
        <v>266.7</v>
      </c>
      <c r="Q16" s="19">
        <v>235.58</v>
      </c>
      <c r="R16" s="20">
        <f t="shared" si="5"/>
        <v>502.28</v>
      </c>
      <c r="S16" s="19">
        <v>566.84</v>
      </c>
      <c r="T16" s="19">
        <v>98.32</v>
      </c>
      <c r="U16" s="20">
        <f t="shared" si="6"/>
        <v>665.16000000000008</v>
      </c>
      <c r="V16" s="19">
        <v>290.2</v>
      </c>
      <c r="W16" s="19">
        <v>194.24</v>
      </c>
      <c r="X16" s="20">
        <f t="shared" si="7"/>
        <v>484.44</v>
      </c>
      <c r="Y16" s="17">
        <f t="shared" si="8"/>
        <v>1123.74</v>
      </c>
      <c r="Z16" s="17">
        <f t="shared" si="8"/>
        <v>528.14</v>
      </c>
      <c r="AA16" s="63">
        <f t="shared" si="8"/>
        <v>1651.88</v>
      </c>
      <c r="AB16" s="19">
        <v>0</v>
      </c>
      <c r="AC16" s="19">
        <v>73.8</v>
      </c>
      <c r="AD16" s="20">
        <f t="shared" si="15"/>
        <v>73.8</v>
      </c>
      <c r="AE16" s="19">
        <v>53.34</v>
      </c>
      <c r="AF16" s="19">
        <v>40.020000000000003</v>
      </c>
      <c r="AG16" s="20">
        <f t="shared" si="9"/>
        <v>93.360000000000014</v>
      </c>
      <c r="AH16" s="19">
        <v>0</v>
      </c>
      <c r="AI16" s="19">
        <v>32.24</v>
      </c>
      <c r="AJ16" s="20">
        <f t="shared" si="10"/>
        <v>32.24</v>
      </c>
      <c r="AK16" s="17">
        <f t="shared" si="11"/>
        <v>53.34</v>
      </c>
      <c r="AL16" s="17">
        <f t="shared" si="11"/>
        <v>146.06</v>
      </c>
      <c r="AM16" s="63">
        <f t="shared" si="11"/>
        <v>199.40000000000003</v>
      </c>
      <c r="AN16" s="19">
        <v>186.69</v>
      </c>
      <c r="AO16" s="19">
        <v>356.49</v>
      </c>
      <c r="AP16" s="20">
        <f t="shared" si="16"/>
        <v>543.18000000000006</v>
      </c>
      <c r="AQ16" s="19">
        <v>521.75</v>
      </c>
      <c r="AR16" s="19">
        <v>733.93</v>
      </c>
      <c r="AS16" s="20">
        <f t="shared" si="12"/>
        <v>1255.6799999999998</v>
      </c>
      <c r="AT16" s="19">
        <v>588.98</v>
      </c>
      <c r="AU16" s="19">
        <v>86.37</v>
      </c>
      <c r="AV16" s="20">
        <f t="shared" si="13"/>
        <v>675.35</v>
      </c>
      <c r="AW16" s="17">
        <f t="shared" si="14"/>
        <v>1297.42</v>
      </c>
      <c r="AX16" s="17">
        <f t="shared" si="14"/>
        <v>1176.79</v>
      </c>
      <c r="AY16" s="63">
        <f t="shared" si="14"/>
        <v>2474.21</v>
      </c>
    </row>
    <row r="17" spans="1:51" ht="15.75" thickBot="1">
      <c r="A17" s="97" t="s">
        <v>86</v>
      </c>
      <c r="B17" s="98" t="s">
        <v>94</v>
      </c>
      <c r="C17" s="99" t="s">
        <v>71</v>
      </c>
      <c r="D17" s="19">
        <v>0</v>
      </c>
      <c r="E17" s="19">
        <v>0</v>
      </c>
      <c r="F17" s="20">
        <f t="shared" si="0"/>
        <v>0</v>
      </c>
      <c r="G17" s="32">
        <v>0</v>
      </c>
      <c r="H17" s="32">
        <v>0</v>
      </c>
      <c r="I17" s="20">
        <f t="shared" si="1"/>
        <v>0</v>
      </c>
      <c r="J17" s="164">
        <v>0</v>
      </c>
      <c r="K17" s="164">
        <v>0</v>
      </c>
      <c r="L17" s="20">
        <f t="shared" si="2"/>
        <v>0</v>
      </c>
      <c r="M17" s="17">
        <f t="shared" si="3"/>
        <v>0</v>
      </c>
      <c r="N17" s="17">
        <f t="shared" si="3"/>
        <v>0</v>
      </c>
      <c r="O17" s="63">
        <f t="shared" si="4"/>
        <v>0</v>
      </c>
      <c r="P17" s="19">
        <v>0</v>
      </c>
      <c r="Q17" s="19">
        <v>753.22</v>
      </c>
      <c r="R17" s="20">
        <f t="shared" si="5"/>
        <v>753.22</v>
      </c>
      <c r="S17" s="19">
        <v>53.34</v>
      </c>
      <c r="T17" s="19">
        <v>666.68</v>
      </c>
      <c r="U17" s="20">
        <f t="shared" si="6"/>
        <v>720.02</v>
      </c>
      <c r="V17" s="19">
        <v>133.35</v>
      </c>
      <c r="W17" s="19">
        <v>960</v>
      </c>
      <c r="X17" s="20">
        <f t="shared" si="7"/>
        <v>1093.3499999999999</v>
      </c>
      <c r="Y17" s="17">
        <f t="shared" si="8"/>
        <v>186.69</v>
      </c>
      <c r="Z17" s="17">
        <f t="shared" si="8"/>
        <v>2379.9</v>
      </c>
      <c r="AA17" s="63">
        <f t="shared" si="8"/>
        <v>2566.59</v>
      </c>
      <c r="AB17" s="19">
        <v>26.67</v>
      </c>
      <c r="AC17" s="19">
        <v>244.92</v>
      </c>
      <c r="AD17" s="20">
        <f t="shared" si="15"/>
        <v>271.58999999999997</v>
      </c>
      <c r="AE17" s="19">
        <v>0</v>
      </c>
      <c r="AF17" s="19">
        <v>361.4</v>
      </c>
      <c r="AG17" s="20">
        <f t="shared" si="9"/>
        <v>361.4</v>
      </c>
      <c r="AH17" s="19">
        <v>0</v>
      </c>
      <c r="AI17" s="19">
        <v>0</v>
      </c>
      <c r="AJ17" s="20">
        <f t="shared" si="10"/>
        <v>0</v>
      </c>
      <c r="AK17" s="17">
        <f t="shared" si="11"/>
        <v>26.67</v>
      </c>
      <c r="AL17" s="17">
        <f t="shared" si="11"/>
        <v>606.31999999999994</v>
      </c>
      <c r="AM17" s="63">
        <f t="shared" si="11"/>
        <v>632.99</v>
      </c>
      <c r="AN17" s="19">
        <v>80.010000000000005</v>
      </c>
      <c r="AO17" s="19">
        <v>694.09</v>
      </c>
      <c r="AP17" s="20">
        <f t="shared" si="16"/>
        <v>774.1</v>
      </c>
      <c r="AQ17" s="19">
        <v>293.37</v>
      </c>
      <c r="AR17" s="19">
        <v>651.54</v>
      </c>
      <c r="AS17" s="20">
        <f t="shared" si="12"/>
        <v>944.91</v>
      </c>
      <c r="AT17" s="19">
        <v>160.02000000000001</v>
      </c>
      <c r="AU17" s="19">
        <v>207.9</v>
      </c>
      <c r="AV17" s="20">
        <f t="shared" si="13"/>
        <v>367.92</v>
      </c>
      <c r="AW17" s="17">
        <f t="shared" si="14"/>
        <v>533.4</v>
      </c>
      <c r="AX17" s="17">
        <f t="shared" si="14"/>
        <v>1553.5300000000002</v>
      </c>
      <c r="AY17" s="63">
        <f t="shared" si="14"/>
        <v>2086.9299999999998</v>
      </c>
    </row>
    <row r="18" spans="1:51" s="174" customFormat="1" ht="16.5" thickTop="1" thickBot="1">
      <c r="A18" s="129" t="s">
        <v>87</v>
      </c>
      <c r="B18" s="131" t="s">
        <v>88</v>
      </c>
      <c r="C18" s="99" t="s">
        <v>12</v>
      </c>
      <c r="D18" s="19">
        <v>0</v>
      </c>
      <c r="E18" s="19">
        <v>0</v>
      </c>
      <c r="F18" s="20">
        <f t="shared" si="0"/>
        <v>0</v>
      </c>
      <c r="G18" s="32">
        <v>0</v>
      </c>
      <c r="H18" s="32">
        <v>0</v>
      </c>
      <c r="I18" s="20">
        <f t="shared" si="1"/>
        <v>0</v>
      </c>
      <c r="J18" s="164">
        <f>18.59+37.19+37.19+37.19</f>
        <v>130.16</v>
      </c>
      <c r="K18" s="164">
        <f>24.1+12.5</f>
        <v>36.6</v>
      </c>
      <c r="L18" s="20">
        <f t="shared" si="2"/>
        <v>166.76</v>
      </c>
      <c r="M18" s="17">
        <f>D18+G18+J18</f>
        <v>130.16</v>
      </c>
      <c r="N18" s="17">
        <f t="shared" si="3"/>
        <v>36.6</v>
      </c>
      <c r="O18" s="63">
        <f t="shared" si="4"/>
        <v>166.76</v>
      </c>
      <c r="P18" s="19">
        <v>0</v>
      </c>
      <c r="Q18" s="19">
        <v>0</v>
      </c>
      <c r="R18" s="20">
        <f t="shared" si="5"/>
        <v>0</v>
      </c>
      <c r="S18" s="19">
        <v>0</v>
      </c>
      <c r="T18" s="19">
        <v>0</v>
      </c>
      <c r="U18" s="20">
        <f t="shared" si="6"/>
        <v>0</v>
      </c>
      <c r="V18" s="19">
        <v>0</v>
      </c>
      <c r="W18" s="19">
        <v>0</v>
      </c>
      <c r="X18" s="20">
        <f t="shared" si="7"/>
        <v>0</v>
      </c>
      <c r="Y18" s="17">
        <f t="shared" si="8"/>
        <v>0</v>
      </c>
      <c r="Z18" s="17">
        <f t="shared" si="8"/>
        <v>0</v>
      </c>
      <c r="AA18" s="63">
        <f t="shared" si="8"/>
        <v>0</v>
      </c>
      <c r="AB18" s="19">
        <v>0</v>
      </c>
      <c r="AC18" s="19">
        <v>0</v>
      </c>
      <c r="AD18" s="20">
        <f t="shared" si="15"/>
        <v>0</v>
      </c>
      <c r="AE18" s="19">
        <v>0</v>
      </c>
      <c r="AF18" s="19">
        <v>0</v>
      </c>
      <c r="AG18" s="20">
        <f t="shared" si="9"/>
        <v>0</v>
      </c>
      <c r="AH18" s="19">
        <v>0</v>
      </c>
      <c r="AI18" s="19">
        <v>0</v>
      </c>
      <c r="AJ18" s="20">
        <f t="shared" si="10"/>
        <v>0</v>
      </c>
      <c r="AK18" s="17">
        <f t="shared" si="11"/>
        <v>0</v>
      </c>
      <c r="AL18" s="17">
        <f t="shared" si="11"/>
        <v>0</v>
      </c>
      <c r="AM18" s="63">
        <f t="shared" si="11"/>
        <v>0</v>
      </c>
      <c r="AN18" s="19">
        <v>0</v>
      </c>
      <c r="AO18" s="19">
        <v>0</v>
      </c>
      <c r="AP18" s="20">
        <f t="shared" si="16"/>
        <v>0</v>
      </c>
      <c r="AQ18" s="19">
        <v>0</v>
      </c>
      <c r="AR18" s="19">
        <v>0</v>
      </c>
      <c r="AS18" s="20">
        <f t="shared" si="12"/>
        <v>0</v>
      </c>
      <c r="AT18" s="19">
        <v>0</v>
      </c>
      <c r="AU18" s="19">
        <v>0</v>
      </c>
      <c r="AV18" s="20">
        <f t="shared" si="13"/>
        <v>0</v>
      </c>
      <c r="AW18" s="17">
        <f t="shared" si="14"/>
        <v>0</v>
      </c>
      <c r="AX18" s="17">
        <f t="shared" si="14"/>
        <v>0</v>
      </c>
      <c r="AY18" s="63">
        <f t="shared" si="14"/>
        <v>0</v>
      </c>
    </row>
    <row r="19" spans="1:51" ht="16.5" thickTop="1" thickBot="1">
      <c r="A19" s="167" t="s">
        <v>140</v>
      </c>
      <c r="B19" s="168" t="s">
        <v>139</v>
      </c>
      <c r="C19" s="169" t="s">
        <v>138</v>
      </c>
      <c r="D19" s="170">
        <v>0</v>
      </c>
      <c r="E19" s="170">
        <v>0</v>
      </c>
      <c r="F19" s="20">
        <f t="shared" si="0"/>
        <v>0</v>
      </c>
      <c r="G19" s="170">
        <v>0</v>
      </c>
      <c r="H19" s="170">
        <v>0</v>
      </c>
      <c r="I19" s="171">
        <v>0</v>
      </c>
      <c r="J19" s="170">
        <v>0</v>
      </c>
      <c r="K19" s="170">
        <v>0</v>
      </c>
      <c r="L19" s="171">
        <v>0</v>
      </c>
      <c r="M19" s="172">
        <v>0</v>
      </c>
      <c r="N19" s="172">
        <v>0</v>
      </c>
      <c r="O19" s="173">
        <v>0</v>
      </c>
      <c r="P19" s="170"/>
      <c r="Q19" s="170"/>
      <c r="R19" s="171"/>
      <c r="S19" s="170"/>
      <c r="T19" s="170"/>
      <c r="U19" s="171"/>
      <c r="V19" s="170">
        <v>49.21</v>
      </c>
      <c r="W19" s="19">
        <v>0</v>
      </c>
      <c r="X19" s="20">
        <f t="shared" si="7"/>
        <v>49.21</v>
      </c>
      <c r="Y19" s="17">
        <f t="shared" si="8"/>
        <v>49.21</v>
      </c>
      <c r="Z19" s="17">
        <f t="shared" si="8"/>
        <v>0</v>
      </c>
      <c r="AA19" s="63">
        <f t="shared" si="8"/>
        <v>49.21</v>
      </c>
      <c r="AB19" s="19">
        <v>0</v>
      </c>
      <c r="AC19" s="170">
        <v>15.08</v>
      </c>
      <c r="AD19" s="20">
        <f t="shared" si="15"/>
        <v>15.08</v>
      </c>
      <c r="AE19" s="19">
        <v>0</v>
      </c>
      <c r="AF19" s="170">
        <v>13.26</v>
      </c>
      <c r="AG19" s="20">
        <f t="shared" si="9"/>
        <v>13.26</v>
      </c>
      <c r="AH19" s="170">
        <v>18.59</v>
      </c>
      <c r="AI19" s="170">
        <v>21.71</v>
      </c>
      <c r="AJ19" s="171">
        <f t="shared" si="10"/>
        <v>40.299999999999997</v>
      </c>
      <c r="AK19" s="17">
        <f t="shared" si="11"/>
        <v>18.59</v>
      </c>
      <c r="AL19" s="17">
        <f t="shared" si="11"/>
        <v>50.05</v>
      </c>
      <c r="AM19" s="63">
        <f t="shared" si="11"/>
        <v>68.64</v>
      </c>
      <c r="AN19" s="19">
        <v>0</v>
      </c>
      <c r="AO19" s="170">
        <v>14.82</v>
      </c>
      <c r="AP19" s="20">
        <f t="shared" si="16"/>
        <v>14.82</v>
      </c>
      <c r="AQ19" s="19">
        <v>30.61</v>
      </c>
      <c r="AR19" s="170">
        <v>63.95</v>
      </c>
      <c r="AS19" s="171">
        <f t="shared" si="12"/>
        <v>94.56</v>
      </c>
      <c r="AT19" s="19">
        <v>0</v>
      </c>
      <c r="AU19" s="19">
        <v>0</v>
      </c>
      <c r="AV19" s="20">
        <f t="shared" si="13"/>
        <v>0</v>
      </c>
      <c r="AW19" s="17">
        <f t="shared" si="14"/>
        <v>30.61</v>
      </c>
      <c r="AX19" s="17">
        <f t="shared" si="14"/>
        <v>78.77000000000001</v>
      </c>
      <c r="AY19" s="63">
        <f>SUM(AP19,AS19,AV19)</f>
        <v>109.38</v>
      </c>
    </row>
    <row r="20" spans="1:51" ht="16.5" thickTop="1" thickBot="1">
      <c r="A20" s="191"/>
      <c r="B20" s="191"/>
      <c r="C20" s="191"/>
      <c r="D20" s="39">
        <f>SUM(D8:D19)</f>
        <v>249.09</v>
      </c>
      <c r="E20" s="39">
        <f>SUM(E8:E19)</f>
        <v>56.42</v>
      </c>
      <c r="F20" s="39">
        <f t="shared" ref="F20:U20" si="17">SUM(F8:F18)</f>
        <v>305.51</v>
      </c>
      <c r="G20" s="39">
        <f>SUM(G8:G19)</f>
        <v>240.03000000000003</v>
      </c>
      <c r="H20" s="39">
        <f>SUM(H8:H19)</f>
        <v>491.4</v>
      </c>
      <c r="I20" s="39">
        <f>SUM(I8:I19)</f>
        <v>731.43000000000006</v>
      </c>
      <c r="J20" s="39">
        <f>SUM(J8:J19)</f>
        <v>1469.7300000000002</v>
      </c>
      <c r="K20" s="39">
        <f>SUM(K8:K19)</f>
        <v>565.51</v>
      </c>
      <c r="L20" s="39">
        <f t="shared" si="17"/>
        <v>2035.24</v>
      </c>
      <c r="M20" s="39">
        <f t="shared" si="17"/>
        <v>1958.8500000000001</v>
      </c>
      <c r="N20" s="39">
        <f t="shared" si="17"/>
        <v>1113.33</v>
      </c>
      <c r="O20" s="39">
        <f t="shared" si="17"/>
        <v>3072.1800000000003</v>
      </c>
      <c r="P20" s="39">
        <f t="shared" si="17"/>
        <v>1033.06</v>
      </c>
      <c r="Q20" s="39">
        <f t="shared" si="17"/>
        <v>1734.9900000000002</v>
      </c>
      <c r="R20" s="39">
        <f t="shared" si="17"/>
        <v>2768.05</v>
      </c>
      <c r="S20" s="39">
        <f t="shared" si="17"/>
        <v>1044.73</v>
      </c>
      <c r="T20" s="39">
        <f t="shared" si="17"/>
        <v>1088.25</v>
      </c>
      <c r="U20" s="39">
        <f t="shared" si="17"/>
        <v>2132.98</v>
      </c>
      <c r="V20" s="39">
        <f>SUM(V8:V19)</f>
        <v>1547.37</v>
      </c>
      <c r="W20" s="39">
        <f t="shared" ref="W20:AC20" si="18">SUM(W8:W19)</f>
        <v>2085.4499999999998</v>
      </c>
      <c r="X20" s="39">
        <f t="shared" si="18"/>
        <v>3632.8199999999997</v>
      </c>
      <c r="Y20" s="39">
        <f t="shared" si="18"/>
        <v>3625.1599999999994</v>
      </c>
      <c r="Z20" s="39">
        <f t="shared" si="18"/>
        <v>4908.6900000000005</v>
      </c>
      <c r="AA20" s="39">
        <f t="shared" si="18"/>
        <v>8533.8499999999985</v>
      </c>
      <c r="AB20" s="39">
        <f t="shared" si="18"/>
        <v>533.4</v>
      </c>
      <c r="AC20" s="39">
        <f t="shared" si="18"/>
        <v>1157.46</v>
      </c>
      <c r="AD20" s="39">
        <f>SUM(AD8:AD19)</f>
        <v>1690.8599999999997</v>
      </c>
      <c r="AE20" s="39">
        <f t="shared" ref="AE20:AN20" si="19">SUM(AE8:AE19)</f>
        <v>240.03</v>
      </c>
      <c r="AF20" s="39">
        <f t="shared" si="19"/>
        <v>818.3</v>
      </c>
      <c r="AG20" s="39">
        <f t="shared" si="19"/>
        <v>1058.3300000000002</v>
      </c>
      <c r="AH20" s="39">
        <f t="shared" si="19"/>
        <v>236.75</v>
      </c>
      <c r="AI20" s="39">
        <f t="shared" si="19"/>
        <v>79.95</v>
      </c>
      <c r="AJ20" s="39">
        <f t="shared" si="19"/>
        <v>316.7</v>
      </c>
      <c r="AK20" s="39">
        <f t="shared" si="19"/>
        <v>1010.18</v>
      </c>
      <c r="AL20" s="39">
        <f t="shared" si="19"/>
        <v>2055.71</v>
      </c>
      <c r="AM20" s="39">
        <f t="shared" si="19"/>
        <v>3065.89</v>
      </c>
      <c r="AN20" s="39">
        <f t="shared" si="19"/>
        <v>769.31</v>
      </c>
      <c r="AO20" s="39">
        <f t="shared" ref="AO20:AT20" si="20">SUM(AO8:AO19)</f>
        <v>1515.9999999999998</v>
      </c>
      <c r="AP20" s="39">
        <f t="shared" si="20"/>
        <v>2285.31</v>
      </c>
      <c r="AQ20" s="39">
        <f t="shared" si="20"/>
        <v>1578.03</v>
      </c>
      <c r="AR20" s="39">
        <f t="shared" si="20"/>
        <v>2143.9499999999998</v>
      </c>
      <c r="AS20" s="39">
        <f t="shared" si="20"/>
        <v>3721.9799999999996</v>
      </c>
      <c r="AT20" s="39">
        <f t="shared" si="20"/>
        <v>1327.12</v>
      </c>
      <c r="AU20" s="39">
        <f t="shared" ref="AU20:AV20" si="21">SUM(AU8:AU19)</f>
        <v>648.28</v>
      </c>
      <c r="AV20" s="39">
        <f t="shared" si="21"/>
        <v>1975.4</v>
      </c>
      <c r="AW20" s="39">
        <f>SUM(AW8:AW19)</f>
        <v>3674.46</v>
      </c>
      <c r="AX20" s="39">
        <f>SUM(AX8:AX19)</f>
        <v>4308.2300000000005</v>
      </c>
      <c r="AY20" s="39">
        <f>SUM(AY8:AY19)</f>
        <v>7982.69</v>
      </c>
    </row>
    <row r="21" spans="1:51" ht="15.75" thickTop="1"/>
  </sheetData>
  <customSheetViews>
    <customSheetView guid="{D4A57BB8-9AF4-44A7-816D-C884934CBC57}">
      <selection activeCell="B16" sqref="B16"/>
      <pageMargins left="0.7" right="0.7" top="0.75" bottom="0.75" header="0.3" footer="0.3"/>
    </customSheetView>
    <customSheetView guid="{92E7B32E-8095-4223-A27D-70243EB53647}" scale="85">
      <pane xSplit="1" topLeftCell="B1" activePane="topRight" state="frozen"/>
      <selection pane="topRight" activeCell="B23" sqref="B23"/>
      <pageMargins left="0.7" right="0.7" top="0.75" bottom="0.75" header="0.3" footer="0.3"/>
      <pageSetup paperSize="9" orientation="portrait" verticalDpi="0" r:id="rId1"/>
    </customSheetView>
    <customSheetView guid="{59C3ED79-DD52-499A-9A2B-C0E9BC6B5D3A}">
      <selection activeCell="B16" sqref="B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zoomScaleNormal="100" workbookViewId="0">
      <selection activeCell="D8" sqref="D8"/>
    </sheetView>
  </sheetViews>
  <sheetFormatPr baseColWidth="10" defaultRowHeight="15"/>
  <cols>
    <col min="1" max="1" width="12.7109375" customWidth="1"/>
    <col min="2" max="2" width="26.28515625" style="90" customWidth="1"/>
    <col min="3" max="3" width="32.7109375" style="90" customWidth="1"/>
    <col min="4" max="4" width="25.5703125" style="90" customWidth="1"/>
    <col min="5" max="5" width="19.7109375" style="90" customWidth="1"/>
    <col min="6" max="6" width="24" style="90" customWidth="1"/>
  </cols>
  <sheetData>
    <row r="1" spans="1:7" ht="15.75">
      <c r="C1" s="143" t="s">
        <v>285</v>
      </c>
    </row>
    <row r="3" spans="1:7">
      <c r="B3" s="25" t="s">
        <v>6</v>
      </c>
      <c r="C3" s="25" t="s">
        <v>7</v>
      </c>
      <c r="D3" s="25" t="s">
        <v>8</v>
      </c>
      <c r="E3" s="25" t="s">
        <v>9</v>
      </c>
      <c r="F3" s="111" t="s">
        <v>10</v>
      </c>
      <c r="G3" s="114"/>
    </row>
    <row r="4" spans="1:7">
      <c r="B4" s="154" t="s">
        <v>116</v>
      </c>
      <c r="C4" s="151"/>
      <c r="D4" s="46"/>
      <c r="E4" s="46"/>
      <c r="F4" s="46"/>
      <c r="G4" s="115"/>
    </row>
    <row r="5" spans="1:7" ht="30">
      <c r="A5" s="58" t="s">
        <v>216</v>
      </c>
      <c r="B5" s="158" t="s">
        <v>148</v>
      </c>
      <c r="C5" s="158" t="s">
        <v>128</v>
      </c>
      <c r="D5" s="67" t="s">
        <v>129</v>
      </c>
      <c r="E5" s="160" t="s">
        <v>125</v>
      </c>
      <c r="F5" s="141" t="s">
        <v>126</v>
      </c>
      <c r="G5" s="84"/>
    </row>
    <row r="6" spans="1:7" ht="30">
      <c r="A6" s="58" t="s">
        <v>222</v>
      </c>
      <c r="B6" s="159" t="s">
        <v>149</v>
      </c>
      <c r="C6" s="158" t="s">
        <v>130</v>
      </c>
      <c r="D6" s="67"/>
      <c r="E6" s="160" t="s">
        <v>127</v>
      </c>
      <c r="F6" s="141"/>
      <c r="G6" s="84"/>
    </row>
    <row r="7" spans="1:7" ht="30">
      <c r="A7" s="58" t="s">
        <v>225</v>
      </c>
      <c r="B7" s="160" t="s">
        <v>141</v>
      </c>
      <c r="C7" s="176" t="s">
        <v>150</v>
      </c>
      <c r="D7" s="178">
        <v>265.57</v>
      </c>
      <c r="E7" s="160" t="s">
        <v>142</v>
      </c>
      <c r="F7" s="141" t="s">
        <v>126</v>
      </c>
      <c r="G7" s="84"/>
    </row>
    <row r="8" spans="1:7" ht="64.5">
      <c r="A8" s="58" t="s">
        <v>230</v>
      </c>
      <c r="B8" s="179" t="s">
        <v>147</v>
      </c>
      <c r="C8" s="177" t="s">
        <v>158</v>
      </c>
      <c r="D8" s="178" t="s">
        <v>146</v>
      </c>
      <c r="E8" s="160" t="s">
        <v>143</v>
      </c>
      <c r="F8" s="141" t="s">
        <v>126</v>
      </c>
      <c r="G8" s="84"/>
    </row>
    <row r="9" spans="1:7" ht="39">
      <c r="A9" s="58" t="s">
        <v>234</v>
      </c>
      <c r="B9" s="179" t="s">
        <v>144</v>
      </c>
      <c r="C9" s="177" t="s">
        <v>159</v>
      </c>
      <c r="D9" s="178">
        <v>295.01</v>
      </c>
      <c r="E9" s="160" t="s">
        <v>142</v>
      </c>
      <c r="F9" s="141" t="s">
        <v>126</v>
      </c>
      <c r="G9" s="84"/>
    </row>
    <row r="10" spans="1:7" s="191" customFormat="1" ht="51">
      <c r="A10" s="58" t="s">
        <v>235</v>
      </c>
      <c r="B10" s="160" t="s">
        <v>145</v>
      </c>
      <c r="C10" s="176" t="s">
        <v>160</v>
      </c>
      <c r="D10" s="178">
        <v>220</v>
      </c>
      <c r="E10" s="160" t="s">
        <v>142</v>
      </c>
      <c r="F10" s="141" t="s">
        <v>126</v>
      </c>
      <c r="G10" s="84"/>
    </row>
    <row r="11" spans="1:7" s="191" customFormat="1" ht="48">
      <c r="A11" s="58" t="s">
        <v>236</v>
      </c>
      <c r="B11" s="207" t="s">
        <v>289</v>
      </c>
      <c r="C11" s="211" t="s">
        <v>292</v>
      </c>
      <c r="D11" s="208">
        <v>245.85</v>
      </c>
      <c r="E11" s="209" t="s">
        <v>142</v>
      </c>
      <c r="F11" s="210" t="s">
        <v>126</v>
      </c>
      <c r="G11" s="84"/>
    </row>
    <row r="12" spans="1:7" s="191" customFormat="1" ht="63.75">
      <c r="A12" s="58" t="s">
        <v>237</v>
      </c>
      <c r="B12" s="207" t="s">
        <v>290</v>
      </c>
      <c r="C12" s="207" t="s">
        <v>293</v>
      </c>
      <c r="D12" s="208">
        <v>484.28</v>
      </c>
      <c r="E12" s="209" t="s">
        <v>291</v>
      </c>
      <c r="F12" s="210" t="s">
        <v>126</v>
      </c>
      <c r="G12" s="84"/>
    </row>
    <row r="13" spans="1:7" s="191" customFormat="1" ht="26.25">
      <c r="A13" s="58" t="s">
        <v>258</v>
      </c>
      <c r="B13" s="239" t="s">
        <v>335</v>
      </c>
      <c r="C13" s="207" t="s">
        <v>336</v>
      </c>
      <c r="D13" s="208">
        <v>222.15</v>
      </c>
      <c r="E13" s="209" t="s">
        <v>337</v>
      </c>
      <c r="F13" s="210" t="s">
        <v>126</v>
      </c>
      <c r="G13" s="84"/>
    </row>
    <row r="14" spans="1:7" s="191" customFormat="1" ht="38.25">
      <c r="A14" s="58" t="s">
        <v>259</v>
      </c>
      <c r="B14" s="239" t="s">
        <v>338</v>
      </c>
      <c r="C14" s="207" t="s">
        <v>339</v>
      </c>
      <c r="D14" s="208"/>
      <c r="E14" s="209" t="s">
        <v>340</v>
      </c>
      <c r="F14" s="210" t="s">
        <v>126</v>
      </c>
      <c r="G14" s="84"/>
    </row>
    <row r="15" spans="1:7" s="191" customFormat="1" ht="25.5">
      <c r="A15" s="58" t="s">
        <v>260</v>
      </c>
      <c r="B15" s="207" t="s">
        <v>341</v>
      </c>
      <c r="C15" s="207" t="s">
        <v>342</v>
      </c>
      <c r="D15" s="208">
        <v>401.72</v>
      </c>
      <c r="E15" s="209" t="s">
        <v>343</v>
      </c>
      <c r="F15" s="210" t="s">
        <v>126</v>
      </c>
      <c r="G15" s="84"/>
    </row>
    <row r="16" spans="1:7">
      <c r="G16" s="84"/>
    </row>
    <row r="17" spans="1:7" s="191" customFormat="1">
      <c r="A17" s="202"/>
      <c r="B17" s="203"/>
      <c r="C17" s="204"/>
      <c r="D17" s="205"/>
      <c r="E17" s="203"/>
      <c r="F17" s="206"/>
      <c r="G17" s="84"/>
    </row>
    <row r="18" spans="1:7" ht="15.75" customHeight="1">
      <c r="B18" s="151" t="s">
        <v>115</v>
      </c>
      <c r="C18" s="144"/>
      <c r="D18" s="144"/>
      <c r="E18" s="144"/>
      <c r="F18" s="46"/>
    </row>
    <row r="19" spans="1:7" ht="30">
      <c r="A19" s="58" t="s">
        <v>216</v>
      </c>
      <c r="B19" s="148" t="s">
        <v>151</v>
      </c>
      <c r="C19" s="134" t="s">
        <v>110</v>
      </c>
      <c r="D19" s="197">
        <v>1198.0999999999999</v>
      </c>
      <c r="E19" s="140" t="s">
        <v>111</v>
      </c>
      <c r="F19" s="141" t="s">
        <v>112</v>
      </c>
      <c r="G19" s="84"/>
    </row>
    <row r="20" spans="1:7" ht="30">
      <c r="A20" s="58" t="s">
        <v>222</v>
      </c>
      <c r="B20" s="148" t="s">
        <v>152</v>
      </c>
      <c r="C20" s="134" t="s">
        <v>113</v>
      </c>
      <c r="D20" s="198">
        <v>1155.97</v>
      </c>
      <c r="E20" s="142" t="s">
        <v>114</v>
      </c>
      <c r="F20" s="141" t="s">
        <v>112</v>
      </c>
      <c r="G20" s="84"/>
    </row>
    <row r="21" spans="1:7" ht="30">
      <c r="A21" s="192" t="s">
        <v>225</v>
      </c>
      <c r="B21" s="148" t="s">
        <v>261</v>
      </c>
      <c r="C21" s="48" t="s">
        <v>262</v>
      </c>
      <c r="D21" s="199" t="s">
        <v>263</v>
      </c>
      <c r="E21" s="195" t="s">
        <v>264</v>
      </c>
      <c r="F21" s="196" t="s">
        <v>112</v>
      </c>
      <c r="G21" s="84"/>
    </row>
    <row r="22" spans="1:7" ht="30">
      <c r="A22" s="192" t="s">
        <v>230</v>
      </c>
      <c r="B22" s="148" t="s">
        <v>265</v>
      </c>
      <c r="C22" s="48" t="s">
        <v>266</v>
      </c>
      <c r="D22" s="199" t="s">
        <v>267</v>
      </c>
      <c r="E22" s="195" t="s">
        <v>268</v>
      </c>
      <c r="F22" s="196" t="s">
        <v>112</v>
      </c>
      <c r="G22" s="84"/>
    </row>
    <row r="23" spans="1:7" ht="30">
      <c r="A23" s="192" t="s">
        <v>234</v>
      </c>
      <c r="B23" s="148" t="s">
        <v>269</v>
      </c>
      <c r="C23" s="48" t="s">
        <v>270</v>
      </c>
      <c r="D23" s="200" t="s">
        <v>271</v>
      </c>
      <c r="E23" s="193" t="s">
        <v>272</v>
      </c>
      <c r="F23" s="194"/>
      <c r="G23" s="84"/>
    </row>
    <row r="24" spans="1:7" ht="30">
      <c r="A24" s="192" t="s">
        <v>235</v>
      </c>
      <c r="B24" s="148" t="s">
        <v>273</v>
      </c>
      <c r="C24" s="201" t="s">
        <v>274</v>
      </c>
      <c r="D24" s="200" t="s">
        <v>271</v>
      </c>
      <c r="E24" s="193" t="s">
        <v>275</v>
      </c>
      <c r="F24" s="194"/>
      <c r="G24" s="84"/>
    </row>
    <row r="25" spans="1:7" s="191" customFormat="1">
      <c r="A25" s="192" t="s">
        <v>236</v>
      </c>
      <c r="B25" s="219" t="s">
        <v>307</v>
      </c>
      <c r="C25" s="195" t="s">
        <v>308</v>
      </c>
      <c r="D25" s="223">
        <v>0</v>
      </c>
      <c r="E25" s="195"/>
      <c r="F25" s="90"/>
      <c r="G25" s="84"/>
    </row>
    <row r="26" spans="1:7" s="191" customFormat="1">
      <c r="A26" s="192" t="s">
        <v>237</v>
      </c>
      <c r="B26" s="220" t="s">
        <v>309</v>
      </c>
      <c r="C26" s="195" t="s">
        <v>310</v>
      </c>
      <c r="D26" s="223">
        <v>2093.9699999999998</v>
      </c>
      <c r="E26" s="195" t="s">
        <v>311</v>
      </c>
      <c r="F26" s="196" t="s">
        <v>112</v>
      </c>
      <c r="G26" s="84"/>
    </row>
    <row r="27" spans="1:7">
      <c r="A27" s="192" t="s">
        <v>258</v>
      </c>
      <c r="B27" s="221" t="s">
        <v>312</v>
      </c>
      <c r="C27" s="195" t="s">
        <v>313</v>
      </c>
      <c r="D27" s="224">
        <v>125</v>
      </c>
      <c r="E27" s="225" t="s">
        <v>268</v>
      </c>
      <c r="F27" s="196" t="s">
        <v>112</v>
      </c>
      <c r="G27" s="84"/>
    </row>
    <row r="28" spans="1:7" s="191" customFormat="1">
      <c r="A28" s="192" t="s">
        <v>259</v>
      </c>
      <c r="B28" s="221" t="s">
        <v>314</v>
      </c>
      <c r="C28" s="226" t="s">
        <v>315</v>
      </c>
      <c r="D28" s="224">
        <v>257.07</v>
      </c>
      <c r="E28" s="225" t="s">
        <v>268</v>
      </c>
      <c r="F28" s="196" t="s">
        <v>112</v>
      </c>
      <c r="G28" s="84"/>
    </row>
    <row r="29" spans="1:7" s="191" customFormat="1">
      <c r="A29" s="192" t="s">
        <v>260</v>
      </c>
      <c r="B29" s="222" t="s">
        <v>316</v>
      </c>
      <c r="C29" s="219" t="s">
        <v>317</v>
      </c>
      <c r="D29" s="227">
        <v>345.97</v>
      </c>
      <c r="E29" s="219" t="s">
        <v>108</v>
      </c>
      <c r="F29" s="196" t="s">
        <v>112</v>
      </c>
      <c r="G29" s="84"/>
    </row>
    <row r="30" spans="1:7" s="191" customFormat="1">
      <c r="A30" s="192" t="s">
        <v>326</v>
      </c>
      <c r="B30" s="96" t="s">
        <v>384</v>
      </c>
      <c r="C30" s="250" t="s">
        <v>385</v>
      </c>
      <c r="D30" s="251">
        <v>1347.94</v>
      </c>
      <c r="E30" s="250" t="s">
        <v>386</v>
      </c>
      <c r="F30" s="194" t="s">
        <v>112</v>
      </c>
      <c r="G30" s="84"/>
    </row>
    <row r="31" spans="1:7" s="191" customFormat="1">
      <c r="A31" s="192" t="s">
        <v>327</v>
      </c>
      <c r="B31" s="96" t="s">
        <v>387</v>
      </c>
      <c r="C31" s="250" t="s">
        <v>388</v>
      </c>
      <c r="D31" s="251">
        <v>174.99</v>
      </c>
      <c r="E31" s="250" t="s">
        <v>389</v>
      </c>
      <c r="F31" s="194" t="s">
        <v>112</v>
      </c>
      <c r="G31" s="84"/>
    </row>
    <row r="32" spans="1:7" s="191" customFormat="1">
      <c r="A32" s="192" t="s">
        <v>328</v>
      </c>
      <c r="B32" s="96" t="s">
        <v>390</v>
      </c>
      <c r="C32" s="252" t="s">
        <v>391</v>
      </c>
      <c r="D32" s="251">
        <v>225.72</v>
      </c>
      <c r="E32" s="250" t="s">
        <v>268</v>
      </c>
      <c r="F32" s="194" t="s">
        <v>112</v>
      </c>
      <c r="G32" s="84"/>
    </row>
    <row r="33" spans="1:7" s="191" customFormat="1">
      <c r="A33" s="192" t="s">
        <v>329</v>
      </c>
      <c r="B33" s="253" t="s">
        <v>392</v>
      </c>
      <c r="C33" s="252" t="s">
        <v>393</v>
      </c>
      <c r="D33" s="254">
        <v>174.99</v>
      </c>
      <c r="E33" s="96" t="s">
        <v>389</v>
      </c>
      <c r="F33" s="96" t="s">
        <v>112</v>
      </c>
      <c r="G33" s="84"/>
    </row>
    <row r="34" spans="1:7" s="191" customFormat="1">
      <c r="A34" s="192" t="s">
        <v>372</v>
      </c>
      <c r="B34" s="255" t="s">
        <v>394</v>
      </c>
      <c r="C34" s="250" t="s">
        <v>395</v>
      </c>
      <c r="D34" s="251">
        <v>507.6</v>
      </c>
      <c r="E34" s="250" t="s">
        <v>386</v>
      </c>
      <c r="F34" s="194" t="s">
        <v>112</v>
      </c>
      <c r="G34" s="84"/>
    </row>
    <row r="35" spans="1:7" s="191" customFormat="1">
      <c r="A35" s="192" t="s">
        <v>373</v>
      </c>
      <c r="B35" s="255" t="s">
        <v>396</v>
      </c>
      <c r="C35" s="250" t="s">
        <v>397</v>
      </c>
      <c r="D35" s="251">
        <v>202.73</v>
      </c>
      <c r="E35" s="250" t="s">
        <v>389</v>
      </c>
      <c r="F35" s="194" t="s">
        <v>112</v>
      </c>
      <c r="G35" s="84"/>
    </row>
    <row r="36" spans="1:7" s="191" customFormat="1">
      <c r="A36" s="192" t="s">
        <v>374</v>
      </c>
      <c r="B36" s="255" t="s">
        <v>398</v>
      </c>
      <c r="C36" s="250" t="s">
        <v>399</v>
      </c>
      <c r="D36" s="256">
        <v>410.39</v>
      </c>
      <c r="E36" s="193" t="s">
        <v>386</v>
      </c>
      <c r="F36" s="194" t="s">
        <v>112</v>
      </c>
      <c r="G36" s="84"/>
    </row>
    <row r="37" spans="1:7" s="191" customFormat="1">
      <c r="A37" s="192" t="s">
        <v>375</v>
      </c>
      <c r="B37" s="255" t="s">
        <v>400</v>
      </c>
      <c r="C37" s="257" t="s">
        <v>401</v>
      </c>
      <c r="D37" s="256">
        <v>1039.77</v>
      </c>
      <c r="E37" s="193" t="s">
        <v>386</v>
      </c>
      <c r="F37" s="194" t="s">
        <v>112</v>
      </c>
      <c r="G37" s="84"/>
    </row>
    <row r="38" spans="1:7" s="191" customFormat="1">
      <c r="A38" s="192" t="s">
        <v>376</v>
      </c>
      <c r="B38" s="255" t="s">
        <v>402</v>
      </c>
      <c r="C38" s="257" t="s">
        <v>401</v>
      </c>
      <c r="D38" s="258">
        <v>125.91</v>
      </c>
      <c r="E38" s="96" t="s">
        <v>389</v>
      </c>
      <c r="F38" s="96" t="s">
        <v>112</v>
      </c>
      <c r="G38" s="84"/>
    </row>
    <row r="39" spans="1:7" s="191" customFormat="1">
      <c r="A39" s="192" t="s">
        <v>377</v>
      </c>
      <c r="B39" s="255" t="s">
        <v>403</v>
      </c>
      <c r="C39" s="96" t="s">
        <v>404</v>
      </c>
      <c r="D39" s="254">
        <v>56.44</v>
      </c>
      <c r="E39" s="96" t="s">
        <v>389</v>
      </c>
      <c r="F39" s="194" t="s">
        <v>112</v>
      </c>
      <c r="G39" s="84"/>
    </row>
    <row r="40" spans="1:7" s="191" customFormat="1">
      <c r="A40" s="192" t="s">
        <v>378</v>
      </c>
      <c r="B40" s="255" t="s">
        <v>405</v>
      </c>
      <c r="C40" s="96" t="s">
        <v>406</v>
      </c>
      <c r="D40" s="254">
        <v>209.92</v>
      </c>
      <c r="E40" s="96" t="s">
        <v>268</v>
      </c>
      <c r="F40" s="194" t="s">
        <v>112</v>
      </c>
      <c r="G40" s="84"/>
    </row>
    <row r="41" spans="1:7" s="191" customFormat="1">
      <c r="A41" s="192" t="s">
        <v>379</v>
      </c>
      <c r="B41" s="255" t="s">
        <v>407</v>
      </c>
      <c r="C41" s="96" t="s">
        <v>408</v>
      </c>
      <c r="D41" s="254">
        <v>191.13</v>
      </c>
      <c r="E41" s="96" t="s">
        <v>268</v>
      </c>
      <c r="F41" s="96" t="s">
        <v>112</v>
      </c>
      <c r="G41" s="84"/>
    </row>
    <row r="42" spans="1:7" s="191" customFormat="1">
      <c r="A42" s="192" t="s">
        <v>380</v>
      </c>
      <c r="B42" s="255" t="s">
        <v>409</v>
      </c>
      <c r="C42" s="96" t="s">
        <v>410</v>
      </c>
      <c r="D42" s="254">
        <v>198.46</v>
      </c>
      <c r="E42" s="96" t="s">
        <v>389</v>
      </c>
      <c r="F42" s="96" t="s">
        <v>112</v>
      </c>
      <c r="G42" s="84"/>
    </row>
    <row r="43" spans="1:7" s="191" customFormat="1">
      <c r="A43" s="192" t="s">
        <v>381</v>
      </c>
      <c r="B43" s="255" t="s">
        <v>411</v>
      </c>
      <c r="C43" s="96" t="s">
        <v>412</v>
      </c>
      <c r="D43" s="254">
        <v>57.62</v>
      </c>
      <c r="E43" s="96" t="s">
        <v>389</v>
      </c>
      <c r="F43" s="96" t="s">
        <v>112</v>
      </c>
      <c r="G43" s="84"/>
    </row>
    <row r="44" spans="1:7" s="191" customFormat="1">
      <c r="A44" s="192" t="s">
        <v>382</v>
      </c>
      <c r="B44" s="255" t="s">
        <v>413</v>
      </c>
      <c r="C44" s="96" t="s">
        <v>414</v>
      </c>
      <c r="D44" s="254">
        <v>384.25</v>
      </c>
      <c r="E44" s="193" t="s">
        <v>386</v>
      </c>
      <c r="F44" s="96" t="s">
        <v>112</v>
      </c>
      <c r="G44" s="84"/>
    </row>
    <row r="45" spans="1:7" s="191" customFormat="1">
      <c r="A45" s="192" t="s">
        <v>383</v>
      </c>
      <c r="B45" s="255" t="s">
        <v>415</v>
      </c>
      <c r="C45" s="96" t="s">
        <v>416</v>
      </c>
      <c r="D45" s="259">
        <v>0</v>
      </c>
      <c r="E45" s="96"/>
      <c r="F45" s="96"/>
      <c r="G45" s="84"/>
    </row>
    <row r="46" spans="1:7" s="191" customFormat="1">
      <c r="A46" s="232"/>
      <c r="B46" s="228"/>
      <c r="C46" s="229"/>
      <c r="D46" s="230"/>
      <c r="E46" s="229"/>
      <c r="F46" s="231"/>
      <c r="G46" s="84"/>
    </row>
    <row r="47" spans="1:7" s="191" customFormat="1">
      <c r="A47" s="232"/>
      <c r="B47" s="228"/>
      <c r="C47" s="229"/>
      <c r="D47" s="230"/>
      <c r="E47" s="229"/>
      <c r="F47" s="231"/>
      <c r="G47" s="84"/>
    </row>
    <row r="48" spans="1:7" s="191" customFormat="1">
      <c r="A48" s="232"/>
      <c r="B48" s="228"/>
      <c r="C48" s="229"/>
      <c r="D48" s="230"/>
      <c r="E48" s="229"/>
      <c r="F48" s="231"/>
      <c r="G48" s="84"/>
    </row>
    <row r="49" spans="1:7">
      <c r="B49" s="151" t="s">
        <v>117</v>
      </c>
      <c r="C49" s="151"/>
      <c r="D49" s="151"/>
      <c r="E49" s="144"/>
      <c r="F49" s="46"/>
      <c r="G49" s="84"/>
    </row>
    <row r="50" spans="1:7">
      <c r="A50" s="58" t="s">
        <v>167</v>
      </c>
      <c r="B50" s="132"/>
      <c r="C50" s="132"/>
      <c r="D50" s="67"/>
      <c r="E50" s="40"/>
      <c r="F50" s="112"/>
      <c r="G50" s="87"/>
    </row>
    <row r="51" spans="1:7">
      <c r="A51" s="58" t="s">
        <v>168</v>
      </c>
      <c r="B51" s="132"/>
      <c r="C51" s="132"/>
      <c r="D51" s="67"/>
      <c r="E51" s="40"/>
      <c r="F51" s="112"/>
      <c r="G51" s="84"/>
    </row>
    <row r="52" spans="1:7">
      <c r="A52" s="58" t="s">
        <v>169</v>
      </c>
      <c r="B52" s="132"/>
      <c r="C52" s="132"/>
      <c r="D52" s="67"/>
      <c r="E52" s="40"/>
      <c r="F52" s="112"/>
      <c r="G52" s="84"/>
    </row>
    <row r="53" spans="1:7">
      <c r="A53" s="58" t="s">
        <v>170</v>
      </c>
      <c r="B53" s="132"/>
      <c r="C53" s="132"/>
      <c r="D53" s="67"/>
      <c r="E53" s="66"/>
      <c r="F53" s="113"/>
    </row>
    <row r="54" spans="1:7">
      <c r="A54" s="58" t="s">
        <v>171</v>
      </c>
      <c r="B54" s="132"/>
      <c r="C54" s="132"/>
      <c r="D54" s="67"/>
      <c r="E54" s="40"/>
      <c r="F54" s="112"/>
    </row>
    <row r="55" spans="1:7">
      <c r="A55" s="117"/>
      <c r="B55" s="146"/>
      <c r="C55" s="146"/>
      <c r="D55" s="118"/>
      <c r="E55" s="119"/>
      <c r="F55" s="120"/>
    </row>
    <row r="56" spans="1:7">
      <c r="A56" s="117"/>
      <c r="B56" s="146"/>
      <c r="C56" s="146"/>
      <c r="D56" s="118"/>
      <c r="E56" s="121"/>
      <c r="F56" s="122"/>
    </row>
    <row r="58" spans="1:7">
      <c r="B58" s="151" t="s">
        <v>118</v>
      </c>
      <c r="C58" s="151"/>
      <c r="D58" s="144"/>
      <c r="E58" s="144"/>
      <c r="F58" s="144"/>
    </row>
    <row r="59" spans="1:7" ht="30">
      <c r="A59" s="58" t="s">
        <v>216</v>
      </c>
      <c r="B59" s="48" t="s">
        <v>195</v>
      </c>
      <c r="C59" s="48" t="s">
        <v>133</v>
      </c>
      <c r="D59" s="155" t="s">
        <v>134</v>
      </c>
      <c r="E59" s="156" t="s">
        <v>135</v>
      </c>
      <c r="F59" s="113" t="s">
        <v>157</v>
      </c>
    </row>
    <row r="60" spans="1:7" ht="30">
      <c r="A60" s="58" t="s">
        <v>222</v>
      </c>
      <c r="B60" s="48" t="s">
        <v>196</v>
      </c>
      <c r="C60" s="132" t="s">
        <v>136</v>
      </c>
      <c r="D60" s="67">
        <v>142.1</v>
      </c>
      <c r="E60" s="156" t="s">
        <v>135</v>
      </c>
      <c r="F60" s="113" t="s">
        <v>157</v>
      </c>
    </row>
    <row r="61" spans="1:7" ht="30">
      <c r="A61" s="58" t="s">
        <v>225</v>
      </c>
      <c r="B61" s="134" t="s">
        <v>197</v>
      </c>
      <c r="C61" s="48" t="s">
        <v>133</v>
      </c>
      <c r="D61" s="67">
        <v>112.47</v>
      </c>
      <c r="E61" s="156" t="s">
        <v>135</v>
      </c>
      <c r="F61" s="113" t="s">
        <v>157</v>
      </c>
    </row>
    <row r="62" spans="1:7" ht="30">
      <c r="A62" s="58" t="s">
        <v>230</v>
      </c>
      <c r="B62" s="134" t="s">
        <v>198</v>
      </c>
      <c r="C62" s="48" t="s">
        <v>133</v>
      </c>
      <c r="D62" s="67"/>
      <c r="E62" s="156" t="s">
        <v>137</v>
      </c>
      <c r="F62" s="112"/>
    </row>
    <row r="63" spans="1:7" s="191" customFormat="1" ht="30">
      <c r="A63" s="58" t="s">
        <v>234</v>
      </c>
      <c r="B63" s="134" t="s">
        <v>279</v>
      </c>
      <c r="C63" s="48" t="s">
        <v>133</v>
      </c>
      <c r="D63" s="67"/>
      <c r="E63" s="156" t="s">
        <v>137</v>
      </c>
      <c r="F63" s="112"/>
    </row>
    <row r="64" spans="1:7" s="191" customFormat="1" ht="30">
      <c r="A64" s="58" t="s">
        <v>235</v>
      </c>
      <c r="B64" s="134" t="s">
        <v>280</v>
      </c>
      <c r="C64" s="48" t="s">
        <v>136</v>
      </c>
      <c r="D64" s="67" t="s">
        <v>276</v>
      </c>
      <c r="E64" s="156" t="s">
        <v>135</v>
      </c>
      <c r="F64" s="112" t="s">
        <v>241</v>
      </c>
    </row>
    <row r="65" spans="1:6" s="191" customFormat="1" ht="45">
      <c r="A65" s="58" t="s">
        <v>236</v>
      </c>
      <c r="B65" s="134" t="s">
        <v>281</v>
      </c>
      <c r="C65" s="48" t="s">
        <v>133</v>
      </c>
      <c r="D65" s="67">
        <v>128.35</v>
      </c>
      <c r="E65" s="156" t="s">
        <v>277</v>
      </c>
      <c r="F65" s="112" t="s">
        <v>241</v>
      </c>
    </row>
    <row r="66" spans="1:6" s="191" customFormat="1" ht="30">
      <c r="A66" s="58" t="s">
        <v>237</v>
      </c>
      <c r="B66" s="134" t="s">
        <v>282</v>
      </c>
      <c r="C66" s="48" t="s">
        <v>133</v>
      </c>
      <c r="D66" s="67">
        <v>105.11</v>
      </c>
      <c r="E66" s="156" t="s">
        <v>135</v>
      </c>
      <c r="F66" s="112" t="s">
        <v>241</v>
      </c>
    </row>
    <row r="67" spans="1:6" ht="45">
      <c r="A67" s="58" t="s">
        <v>258</v>
      </c>
      <c r="B67" s="132" t="s">
        <v>284</v>
      </c>
      <c r="C67" s="132" t="s">
        <v>278</v>
      </c>
      <c r="D67" s="67">
        <v>97.19</v>
      </c>
      <c r="E67" s="66" t="s">
        <v>283</v>
      </c>
      <c r="F67" s="112" t="s">
        <v>241</v>
      </c>
    </row>
    <row r="68" spans="1:6" s="265" customFormat="1" ht="45">
      <c r="A68" s="58" t="s">
        <v>259</v>
      </c>
      <c r="B68" s="261" t="s">
        <v>304</v>
      </c>
      <c r="C68" s="261" t="s">
        <v>305</v>
      </c>
      <c r="D68" s="262">
        <v>72.55</v>
      </c>
      <c r="E68" s="263" t="s">
        <v>277</v>
      </c>
      <c r="F68" s="264" t="s">
        <v>241</v>
      </c>
    </row>
    <row r="69" spans="1:6" s="265" customFormat="1" ht="30">
      <c r="A69" s="58" t="s">
        <v>260</v>
      </c>
      <c r="B69" s="261" t="s">
        <v>306</v>
      </c>
      <c r="C69" s="266" t="s">
        <v>133</v>
      </c>
      <c r="D69" s="262">
        <v>148.84</v>
      </c>
      <c r="E69" s="263" t="s">
        <v>135</v>
      </c>
      <c r="F69" s="264" t="s">
        <v>241</v>
      </c>
    </row>
    <row r="70" spans="1:6" s="265" customFormat="1" ht="30">
      <c r="A70" s="58" t="s">
        <v>326</v>
      </c>
      <c r="B70" s="134" t="s">
        <v>430</v>
      </c>
      <c r="C70" s="134" t="s">
        <v>431</v>
      </c>
      <c r="D70" s="155">
        <v>150.37</v>
      </c>
      <c r="E70" s="156" t="s">
        <v>432</v>
      </c>
      <c r="F70" s="134" t="s">
        <v>433</v>
      </c>
    </row>
    <row r="71" spans="1:6" s="265" customFormat="1" ht="30">
      <c r="A71" s="58" t="s">
        <v>327</v>
      </c>
      <c r="B71" s="134" t="s">
        <v>434</v>
      </c>
      <c r="C71" s="134" t="s">
        <v>431</v>
      </c>
      <c r="D71" s="67" t="s">
        <v>435</v>
      </c>
      <c r="E71" s="156" t="s">
        <v>432</v>
      </c>
      <c r="F71" s="134" t="s">
        <v>436</v>
      </c>
    </row>
    <row r="72" spans="1:6" s="265" customFormat="1" ht="30">
      <c r="A72" s="58" t="s">
        <v>328</v>
      </c>
      <c r="B72" s="134" t="s">
        <v>437</v>
      </c>
      <c r="C72" s="134" t="s">
        <v>431</v>
      </c>
      <c r="D72" s="67">
        <v>147.74</v>
      </c>
      <c r="E72" s="156" t="s">
        <v>432</v>
      </c>
      <c r="F72" s="134" t="s">
        <v>433</v>
      </c>
    </row>
    <row r="73" spans="1:6" s="265" customFormat="1">
      <c r="B73" s="88"/>
      <c r="C73" s="88"/>
      <c r="D73" s="88"/>
      <c r="E73" s="88"/>
      <c r="F73" s="88"/>
    </row>
    <row r="74" spans="1:6">
      <c r="A74" s="152"/>
      <c r="B74" s="151" t="s">
        <v>120</v>
      </c>
      <c r="C74" s="151"/>
      <c r="D74" s="151"/>
      <c r="E74" s="151"/>
      <c r="F74" s="151"/>
    </row>
    <row r="75" spans="1:6" ht="45" customHeight="1">
      <c r="A75" s="26" t="s">
        <v>216</v>
      </c>
      <c r="B75" s="134" t="s">
        <v>153</v>
      </c>
      <c r="C75" s="132" t="s">
        <v>100</v>
      </c>
      <c r="D75" s="133">
        <v>815.62</v>
      </c>
      <c r="E75" s="132" t="s">
        <v>103</v>
      </c>
      <c r="F75" s="134" t="s">
        <v>109</v>
      </c>
    </row>
    <row r="76" spans="1:6" ht="62.25" customHeight="1">
      <c r="A76" s="26" t="s">
        <v>222</v>
      </c>
      <c r="B76" s="134" t="s">
        <v>194</v>
      </c>
      <c r="C76" s="132" t="s">
        <v>101</v>
      </c>
      <c r="D76" s="67">
        <v>341.95</v>
      </c>
      <c r="E76" s="132" t="s">
        <v>103</v>
      </c>
      <c r="F76" s="134" t="s">
        <v>109</v>
      </c>
    </row>
    <row r="77" spans="1:6" ht="30">
      <c r="A77" s="26" t="s">
        <v>225</v>
      </c>
      <c r="B77" s="134" t="s">
        <v>154</v>
      </c>
      <c r="C77" s="132" t="s">
        <v>102</v>
      </c>
      <c r="D77" s="67">
        <v>751.55</v>
      </c>
      <c r="E77" s="132" t="s">
        <v>103</v>
      </c>
      <c r="F77" s="134" t="s">
        <v>109</v>
      </c>
    </row>
    <row r="78" spans="1:6" ht="30">
      <c r="A78" s="185" t="s">
        <v>230</v>
      </c>
      <c r="B78" s="186" t="s">
        <v>238</v>
      </c>
      <c r="C78" s="186" t="s">
        <v>239</v>
      </c>
      <c r="D78" s="187">
        <v>376.7</v>
      </c>
      <c r="E78" s="66" t="s">
        <v>240</v>
      </c>
      <c r="F78" s="186" t="s">
        <v>241</v>
      </c>
    </row>
    <row r="79" spans="1:6">
      <c r="A79" s="188" t="s">
        <v>234</v>
      </c>
      <c r="B79" s="66" t="s">
        <v>242</v>
      </c>
      <c r="C79" s="66" t="s">
        <v>243</v>
      </c>
      <c r="D79" s="67">
        <v>470.94</v>
      </c>
      <c r="E79" s="66" t="s">
        <v>244</v>
      </c>
      <c r="F79" s="186" t="s">
        <v>241</v>
      </c>
    </row>
    <row r="80" spans="1:6" ht="45">
      <c r="A80" s="188" t="s">
        <v>235</v>
      </c>
      <c r="B80" s="66" t="s">
        <v>245</v>
      </c>
      <c r="C80" s="66" t="s">
        <v>246</v>
      </c>
      <c r="D80" s="67">
        <v>283.83</v>
      </c>
      <c r="E80" s="66" t="s">
        <v>244</v>
      </c>
      <c r="F80" s="186" t="s">
        <v>241</v>
      </c>
    </row>
    <row r="81" spans="1:6" ht="30">
      <c r="A81" s="188" t="s">
        <v>236</v>
      </c>
      <c r="B81" s="66" t="s">
        <v>247</v>
      </c>
      <c r="C81" s="189" t="s">
        <v>248</v>
      </c>
      <c r="D81" s="67">
        <v>733.64</v>
      </c>
      <c r="E81" s="66" t="s">
        <v>249</v>
      </c>
      <c r="F81" s="186" t="s">
        <v>241</v>
      </c>
    </row>
    <row r="82" spans="1:6" ht="30">
      <c r="A82" s="188" t="s">
        <v>237</v>
      </c>
      <c r="B82" s="66" t="s">
        <v>250</v>
      </c>
      <c r="C82" s="66" t="s">
        <v>251</v>
      </c>
      <c r="D82" s="67">
        <v>0</v>
      </c>
      <c r="E82" s="66"/>
      <c r="F82" s="190"/>
    </row>
    <row r="83" spans="1:6">
      <c r="A83" s="188" t="s">
        <v>258</v>
      </c>
      <c r="B83" s="66" t="s">
        <v>252</v>
      </c>
      <c r="C83" s="66" t="s">
        <v>253</v>
      </c>
      <c r="D83" s="67">
        <v>154.75</v>
      </c>
      <c r="E83" s="66" t="s">
        <v>244</v>
      </c>
      <c r="F83" s="186" t="s">
        <v>241</v>
      </c>
    </row>
    <row r="84" spans="1:6" ht="30">
      <c r="A84" s="188" t="s">
        <v>259</v>
      </c>
      <c r="B84" s="66" t="s">
        <v>254</v>
      </c>
      <c r="C84" s="66" t="s">
        <v>255</v>
      </c>
      <c r="D84" s="67">
        <v>0</v>
      </c>
      <c r="E84" s="162"/>
      <c r="F84" s="186"/>
    </row>
    <row r="85" spans="1:6" ht="45">
      <c r="A85" s="188" t="s">
        <v>260</v>
      </c>
      <c r="B85" s="66" t="s">
        <v>256</v>
      </c>
      <c r="C85" s="66" t="s">
        <v>257</v>
      </c>
      <c r="D85" s="67">
        <v>208.8</v>
      </c>
      <c r="E85" s="66" t="s">
        <v>249</v>
      </c>
      <c r="F85" s="186" t="s">
        <v>241</v>
      </c>
    </row>
    <row r="86" spans="1:6" s="191" customFormat="1" ht="30">
      <c r="A86" s="188" t="s">
        <v>326</v>
      </c>
      <c r="B86" s="48" t="s">
        <v>318</v>
      </c>
      <c r="C86" s="48" t="s">
        <v>319</v>
      </c>
      <c r="D86" s="44">
        <v>345.97</v>
      </c>
      <c r="E86" s="132" t="s">
        <v>244</v>
      </c>
      <c r="F86" s="112" t="s">
        <v>241</v>
      </c>
    </row>
    <row r="87" spans="1:6" s="191" customFormat="1" ht="30">
      <c r="A87" s="188" t="s">
        <v>327</v>
      </c>
      <c r="B87" s="132" t="s">
        <v>320</v>
      </c>
      <c r="C87" s="132" t="s">
        <v>321</v>
      </c>
      <c r="D87" s="67">
        <v>404.32</v>
      </c>
      <c r="E87" s="132" t="s">
        <v>244</v>
      </c>
      <c r="F87" s="112" t="s">
        <v>241</v>
      </c>
    </row>
    <row r="88" spans="1:6" s="191" customFormat="1" ht="45">
      <c r="A88" s="188" t="s">
        <v>328</v>
      </c>
      <c r="B88" s="132" t="s">
        <v>322</v>
      </c>
      <c r="C88" s="132" t="s">
        <v>323</v>
      </c>
      <c r="D88" s="67">
        <v>94.7</v>
      </c>
      <c r="E88" s="132" t="s">
        <v>244</v>
      </c>
      <c r="F88" s="112" t="s">
        <v>241</v>
      </c>
    </row>
    <row r="89" spans="1:6" s="191" customFormat="1" ht="30">
      <c r="A89" s="188" t="s">
        <v>329</v>
      </c>
      <c r="B89" s="132" t="s">
        <v>324</v>
      </c>
      <c r="C89" s="233" t="s">
        <v>325</v>
      </c>
      <c r="D89" s="67">
        <v>521.61</v>
      </c>
      <c r="E89" s="132" t="s">
        <v>249</v>
      </c>
      <c r="F89" s="112" t="s">
        <v>241</v>
      </c>
    </row>
    <row r="90" spans="1:6" s="191" customFormat="1" ht="45">
      <c r="A90" s="188" t="s">
        <v>372</v>
      </c>
      <c r="B90" s="132" t="s">
        <v>417</v>
      </c>
      <c r="C90" s="132" t="s">
        <v>418</v>
      </c>
      <c r="D90" s="67">
        <v>57.62</v>
      </c>
      <c r="E90" s="40" t="s">
        <v>419</v>
      </c>
      <c r="F90" s="112" t="s">
        <v>420</v>
      </c>
    </row>
    <row r="91" spans="1:6" s="191" customFormat="1" ht="30">
      <c r="A91" s="188" t="s">
        <v>373</v>
      </c>
      <c r="B91" s="132" t="s">
        <v>421</v>
      </c>
      <c r="C91" s="132" t="s">
        <v>422</v>
      </c>
      <c r="D91" s="67">
        <v>817.26</v>
      </c>
      <c r="E91" s="40" t="s">
        <v>249</v>
      </c>
      <c r="F91" s="112" t="s">
        <v>420</v>
      </c>
    </row>
    <row r="92" spans="1:6" s="191" customFormat="1" ht="30">
      <c r="A92" s="188" t="s">
        <v>374</v>
      </c>
      <c r="B92" s="132" t="s">
        <v>423</v>
      </c>
      <c r="C92" s="132" t="s">
        <v>424</v>
      </c>
      <c r="D92" s="67">
        <v>104.65</v>
      </c>
      <c r="E92" s="40" t="s">
        <v>419</v>
      </c>
      <c r="F92" s="112" t="s">
        <v>420</v>
      </c>
    </row>
    <row r="93" spans="1:6" s="191" customFormat="1" ht="30">
      <c r="A93" s="188" t="s">
        <v>375</v>
      </c>
      <c r="B93" s="132" t="s">
        <v>425</v>
      </c>
      <c r="C93" s="233" t="s">
        <v>426</v>
      </c>
      <c r="D93" s="260">
        <v>161.56</v>
      </c>
      <c r="E93" s="40" t="s">
        <v>419</v>
      </c>
      <c r="F93" s="112" t="s">
        <v>420</v>
      </c>
    </row>
    <row r="95" spans="1:6">
      <c r="A95" s="150"/>
      <c r="B95" s="151" t="s">
        <v>121</v>
      </c>
      <c r="C95" s="151"/>
      <c r="D95" s="151"/>
      <c r="E95" s="153"/>
      <c r="F95" s="153"/>
    </row>
    <row r="96" spans="1:6">
      <c r="A96" s="26" t="s">
        <v>161</v>
      </c>
      <c r="B96" s="48"/>
      <c r="C96" s="48"/>
      <c r="D96" s="44"/>
      <c r="E96" s="40"/>
      <c r="F96" s="112"/>
    </row>
    <row r="97" spans="1:7">
      <c r="A97" s="26" t="s">
        <v>162</v>
      </c>
      <c r="B97" s="132"/>
      <c r="C97" s="132"/>
      <c r="D97" s="67"/>
      <c r="E97" s="40"/>
      <c r="F97" s="112"/>
    </row>
    <row r="98" spans="1:7">
      <c r="A98" s="26" t="s">
        <v>163</v>
      </c>
      <c r="B98" s="132"/>
      <c r="C98" s="132"/>
      <c r="D98" s="67"/>
      <c r="E98" s="40"/>
      <c r="F98" s="112"/>
    </row>
    <row r="99" spans="1:7">
      <c r="A99" s="26" t="s">
        <v>164</v>
      </c>
      <c r="B99" s="132"/>
      <c r="C99" s="132"/>
      <c r="D99" s="67"/>
      <c r="E99" s="40"/>
      <c r="F99" s="112"/>
    </row>
    <row r="100" spans="1:7">
      <c r="A100" s="26" t="s">
        <v>165</v>
      </c>
      <c r="B100" s="132"/>
      <c r="C100" s="132"/>
      <c r="D100" s="67"/>
      <c r="E100" s="66"/>
      <c r="F100" s="113"/>
    </row>
    <row r="101" spans="1:7">
      <c r="A101" s="26" t="s">
        <v>166</v>
      </c>
      <c r="B101" s="132"/>
      <c r="C101" s="132"/>
      <c r="D101" s="67"/>
      <c r="E101" s="40"/>
      <c r="F101" s="112"/>
    </row>
    <row r="102" spans="1:7">
      <c r="G102" s="84"/>
    </row>
    <row r="103" spans="1:7">
      <c r="A103" s="45"/>
      <c r="B103" s="151" t="s">
        <v>123</v>
      </c>
      <c r="C103" s="46"/>
      <c r="D103" s="46"/>
      <c r="E103" s="46"/>
      <c r="F103" s="144"/>
    </row>
    <row r="104" spans="1:7" ht="45">
      <c r="A104" s="26" t="s">
        <v>216</v>
      </c>
      <c r="B104" s="182" t="s">
        <v>217</v>
      </c>
      <c r="C104" s="182" t="s">
        <v>218</v>
      </c>
      <c r="D104" s="182" t="s">
        <v>219</v>
      </c>
      <c r="E104" s="182" t="s">
        <v>220</v>
      </c>
      <c r="F104" s="183" t="s">
        <v>221</v>
      </c>
    </row>
    <row r="105" spans="1:7" ht="30">
      <c r="A105" s="26" t="s">
        <v>222</v>
      </c>
      <c r="B105" s="182" t="s">
        <v>223</v>
      </c>
      <c r="C105" s="182" t="s">
        <v>224</v>
      </c>
      <c r="D105" s="184">
        <v>82.87</v>
      </c>
      <c r="E105" s="182" t="s">
        <v>135</v>
      </c>
      <c r="F105" s="183" t="s">
        <v>221</v>
      </c>
    </row>
    <row r="106" spans="1:7" ht="60">
      <c r="A106" s="26" t="s">
        <v>225</v>
      </c>
      <c r="B106" s="182" t="s">
        <v>226</v>
      </c>
      <c r="C106" s="182" t="s">
        <v>227</v>
      </c>
      <c r="D106" s="182" t="s">
        <v>228</v>
      </c>
      <c r="E106" s="182" t="s">
        <v>229</v>
      </c>
      <c r="F106" s="183" t="s">
        <v>221</v>
      </c>
    </row>
    <row r="107" spans="1:7" ht="45">
      <c r="A107" s="26" t="s">
        <v>230</v>
      </c>
      <c r="B107" s="182" t="s">
        <v>231</v>
      </c>
      <c r="C107" s="182" t="s">
        <v>232</v>
      </c>
      <c r="D107" s="184">
        <v>166.07</v>
      </c>
      <c r="E107" s="182" t="s">
        <v>233</v>
      </c>
      <c r="F107" s="183" t="s">
        <v>221</v>
      </c>
    </row>
    <row r="108" spans="1:7" ht="60">
      <c r="A108" s="26" t="s">
        <v>234</v>
      </c>
      <c r="B108" s="134" t="s">
        <v>211</v>
      </c>
      <c r="C108" s="48" t="s">
        <v>200</v>
      </c>
      <c r="D108" s="156" t="s">
        <v>201</v>
      </c>
      <c r="E108" s="156" t="s">
        <v>202</v>
      </c>
      <c r="F108" s="113" t="s">
        <v>215</v>
      </c>
      <c r="G108" s="84"/>
    </row>
    <row r="109" spans="1:7" ht="60">
      <c r="A109" s="26" t="s">
        <v>235</v>
      </c>
      <c r="B109" s="132" t="s">
        <v>212</v>
      </c>
      <c r="C109" s="181" t="s">
        <v>203</v>
      </c>
      <c r="D109" s="67" t="s">
        <v>204</v>
      </c>
      <c r="E109" s="156" t="s">
        <v>205</v>
      </c>
      <c r="F109" s="113" t="s">
        <v>215</v>
      </c>
    </row>
    <row r="110" spans="1:7" ht="45">
      <c r="A110" s="26" t="s">
        <v>236</v>
      </c>
      <c r="B110" s="134" t="s">
        <v>213</v>
      </c>
      <c r="C110" s="134" t="s">
        <v>206</v>
      </c>
      <c r="D110" s="156" t="s">
        <v>207</v>
      </c>
      <c r="E110" s="156" t="s">
        <v>208</v>
      </c>
      <c r="F110" s="113" t="s">
        <v>215</v>
      </c>
    </row>
    <row r="111" spans="1:7" ht="114.75">
      <c r="A111" s="26" t="s">
        <v>237</v>
      </c>
      <c r="B111" s="132" t="s">
        <v>214</v>
      </c>
      <c r="C111" s="181" t="s">
        <v>209</v>
      </c>
      <c r="D111" s="67" t="s">
        <v>210</v>
      </c>
      <c r="E111" s="156" t="s">
        <v>208</v>
      </c>
      <c r="F111" s="113" t="s">
        <v>215</v>
      </c>
    </row>
    <row r="112" spans="1:7" s="191" customFormat="1" ht="45">
      <c r="A112" s="188" t="s">
        <v>258</v>
      </c>
      <c r="B112" s="66" t="s">
        <v>296</v>
      </c>
      <c r="C112" s="216" t="s">
        <v>297</v>
      </c>
      <c r="D112" s="67">
        <v>144.38</v>
      </c>
      <c r="E112" s="66" t="s">
        <v>298</v>
      </c>
      <c r="F112" s="217" t="s">
        <v>299</v>
      </c>
    </row>
    <row r="113" spans="1:6" s="191" customFormat="1" ht="45">
      <c r="A113" s="188" t="s">
        <v>259</v>
      </c>
      <c r="B113" s="190" t="s">
        <v>300</v>
      </c>
      <c r="C113" s="218" t="s">
        <v>301</v>
      </c>
      <c r="D113" s="66" t="s">
        <v>302</v>
      </c>
      <c r="E113" s="66" t="s">
        <v>303</v>
      </c>
      <c r="F113" s="217" t="s">
        <v>299</v>
      </c>
    </row>
    <row r="114" spans="1:6" s="191" customFormat="1" ht="38.25">
      <c r="A114" s="188" t="s">
        <v>260</v>
      </c>
      <c r="B114" s="132" t="s">
        <v>346</v>
      </c>
      <c r="C114" s="244" t="s">
        <v>347</v>
      </c>
      <c r="D114" s="156" t="s">
        <v>348</v>
      </c>
      <c r="E114" s="156" t="s">
        <v>349</v>
      </c>
      <c r="F114" s="245" t="s">
        <v>299</v>
      </c>
    </row>
    <row r="115" spans="1:6" s="191" customFormat="1" ht="30">
      <c r="A115" s="188" t="s">
        <v>326</v>
      </c>
      <c r="B115" s="132" t="s">
        <v>350</v>
      </c>
      <c r="C115" s="246" t="s">
        <v>351</v>
      </c>
      <c r="D115" s="247" t="s">
        <v>352</v>
      </c>
      <c r="E115" s="156" t="s">
        <v>353</v>
      </c>
      <c r="F115" s="113" t="s">
        <v>299</v>
      </c>
    </row>
    <row r="116" spans="1:6" s="191" customFormat="1" ht="38.25">
      <c r="A116" s="188" t="s">
        <v>327</v>
      </c>
      <c r="B116" s="134" t="s">
        <v>354</v>
      </c>
      <c r="C116" s="244" t="s">
        <v>355</v>
      </c>
      <c r="D116" s="156" t="s">
        <v>356</v>
      </c>
      <c r="E116" s="156" t="s">
        <v>357</v>
      </c>
      <c r="F116" s="113" t="s">
        <v>299</v>
      </c>
    </row>
    <row r="117" spans="1:6" s="191" customFormat="1" ht="38.25">
      <c r="A117" s="188" t="s">
        <v>328</v>
      </c>
      <c r="B117" s="134" t="s">
        <v>358</v>
      </c>
      <c r="C117" s="246" t="s">
        <v>359</v>
      </c>
      <c r="D117" s="248">
        <v>91.04</v>
      </c>
      <c r="E117" s="156" t="s">
        <v>360</v>
      </c>
      <c r="F117" s="113" t="s">
        <v>299</v>
      </c>
    </row>
    <row r="118" spans="1:6" s="191" customFormat="1" ht="30">
      <c r="A118" s="188" t="s">
        <v>329</v>
      </c>
      <c r="B118" s="132" t="s">
        <v>361</v>
      </c>
      <c r="C118" s="249" t="s">
        <v>362</v>
      </c>
      <c r="D118" s="156" t="s">
        <v>363</v>
      </c>
      <c r="E118" s="156" t="s">
        <v>349</v>
      </c>
      <c r="F118" s="113" t="s">
        <v>299</v>
      </c>
    </row>
    <row r="119" spans="1:6" s="191" customFormat="1" ht="90">
      <c r="A119" s="188" t="s">
        <v>372</v>
      </c>
      <c r="B119" s="132" t="s">
        <v>364</v>
      </c>
      <c r="C119" s="249" t="s">
        <v>365</v>
      </c>
      <c r="D119" s="156" t="s">
        <v>366</v>
      </c>
      <c r="E119" s="156" t="s">
        <v>367</v>
      </c>
      <c r="F119" s="113" t="s">
        <v>299</v>
      </c>
    </row>
    <row r="120" spans="1:6" s="191" customFormat="1" ht="60">
      <c r="A120" s="188" t="s">
        <v>373</v>
      </c>
      <c r="B120" s="132" t="s">
        <v>368</v>
      </c>
      <c r="C120" s="249" t="s">
        <v>369</v>
      </c>
      <c r="D120" s="156" t="s">
        <v>370</v>
      </c>
      <c r="E120" s="156" t="s">
        <v>371</v>
      </c>
      <c r="F120" s="113" t="s">
        <v>299</v>
      </c>
    </row>
    <row r="121" spans="1:6" s="191" customFormat="1">
      <c r="A121" s="240"/>
      <c r="B121" s="241"/>
      <c r="C121" s="242"/>
      <c r="D121" s="243"/>
      <c r="E121" s="243"/>
      <c r="F121" s="241"/>
    </row>
    <row r="122" spans="1:6">
      <c r="A122" s="116"/>
      <c r="B122" s="145"/>
      <c r="C122" s="145"/>
      <c r="D122" s="81"/>
      <c r="E122" s="65"/>
      <c r="F122" s="50"/>
    </row>
    <row r="123" spans="1:6">
      <c r="B123" s="151" t="s">
        <v>119</v>
      </c>
      <c r="C123" s="46"/>
      <c r="D123" s="46"/>
      <c r="E123" s="46"/>
      <c r="F123" s="144"/>
    </row>
    <row r="124" spans="1:6" ht="45">
      <c r="A124" s="58" t="s">
        <v>216</v>
      </c>
      <c r="B124" s="139" t="s">
        <v>155</v>
      </c>
      <c r="C124" s="137" t="s">
        <v>104</v>
      </c>
      <c r="D124" s="135" t="s">
        <v>132</v>
      </c>
      <c r="E124" s="137" t="s">
        <v>105</v>
      </c>
      <c r="F124" s="137" t="s">
        <v>106</v>
      </c>
    </row>
    <row r="125" spans="1:6" ht="30">
      <c r="A125" s="58" t="s">
        <v>222</v>
      </c>
      <c r="B125" s="139" t="s">
        <v>199</v>
      </c>
      <c r="C125" s="137" t="s">
        <v>107</v>
      </c>
      <c r="D125" s="136">
        <v>289.02</v>
      </c>
      <c r="E125" s="138" t="s">
        <v>108</v>
      </c>
      <c r="F125" s="137" t="s">
        <v>106</v>
      </c>
    </row>
    <row r="126" spans="1:6" ht="75">
      <c r="A126" s="58" t="s">
        <v>225</v>
      </c>
      <c r="B126" s="139" t="s">
        <v>190</v>
      </c>
      <c r="C126" s="137" t="s">
        <v>185</v>
      </c>
      <c r="D126" s="180" t="s">
        <v>186</v>
      </c>
      <c r="E126" s="137" t="s">
        <v>187</v>
      </c>
      <c r="F126" s="138" t="s">
        <v>192</v>
      </c>
    </row>
    <row r="127" spans="1:6" ht="45">
      <c r="A127" s="58" t="s">
        <v>230</v>
      </c>
      <c r="B127" s="139" t="s">
        <v>191</v>
      </c>
      <c r="C127" s="137" t="s">
        <v>188</v>
      </c>
      <c r="D127" s="135">
        <v>394.94</v>
      </c>
      <c r="E127" s="137" t="s">
        <v>189</v>
      </c>
      <c r="F127" s="138" t="s">
        <v>192</v>
      </c>
    </row>
    <row r="128" spans="1:6" ht="60">
      <c r="A128" s="58" t="s">
        <v>234</v>
      </c>
      <c r="B128" s="236" t="s">
        <v>334</v>
      </c>
      <c r="C128" s="237" t="s">
        <v>330</v>
      </c>
      <c r="D128" s="238" t="s">
        <v>333</v>
      </c>
      <c r="E128" s="234" t="s">
        <v>331</v>
      </c>
      <c r="F128" s="235" t="s">
        <v>332</v>
      </c>
    </row>
    <row r="129" spans="1:7">
      <c r="A129" s="45"/>
      <c r="B129" s="50"/>
      <c r="D129" s="68"/>
      <c r="E129" s="65"/>
      <c r="F129" s="50"/>
    </row>
    <row r="130" spans="1:7">
      <c r="A130" s="45"/>
      <c r="B130" s="151" t="s">
        <v>124</v>
      </c>
      <c r="C130" s="151"/>
      <c r="D130" s="46"/>
      <c r="E130" s="46"/>
      <c r="F130" s="144"/>
    </row>
    <row r="131" spans="1:7" ht="45">
      <c r="A131" s="26" t="s">
        <v>216</v>
      </c>
      <c r="B131" s="132" t="s">
        <v>181</v>
      </c>
      <c r="C131" s="132" t="s">
        <v>182</v>
      </c>
      <c r="D131" s="67">
        <v>102.44</v>
      </c>
      <c r="E131" s="40" t="s">
        <v>174</v>
      </c>
      <c r="F131" s="147"/>
    </row>
    <row r="132" spans="1:7" ht="30">
      <c r="A132" s="26" t="s">
        <v>222</v>
      </c>
      <c r="B132" s="132" t="s">
        <v>179</v>
      </c>
      <c r="C132" s="132" t="s">
        <v>180</v>
      </c>
      <c r="D132" s="67">
        <v>45.76</v>
      </c>
      <c r="E132" s="66" t="s">
        <v>174</v>
      </c>
      <c r="F132" s="147"/>
    </row>
    <row r="133" spans="1:7" ht="45">
      <c r="A133" s="26" t="s">
        <v>225</v>
      </c>
      <c r="B133" s="132" t="s">
        <v>183</v>
      </c>
      <c r="C133" s="132" t="s">
        <v>177</v>
      </c>
      <c r="D133" s="67">
        <v>199.72</v>
      </c>
      <c r="E133" s="40" t="s">
        <v>178</v>
      </c>
      <c r="F133" s="134" t="s">
        <v>184</v>
      </c>
    </row>
    <row r="134" spans="1:7" ht="45">
      <c r="A134" s="26" t="s">
        <v>230</v>
      </c>
      <c r="B134" s="132" t="s">
        <v>141</v>
      </c>
      <c r="C134" s="132" t="s">
        <v>175</v>
      </c>
      <c r="D134" s="67">
        <v>376.03999999999996</v>
      </c>
      <c r="E134" s="40" t="s">
        <v>176</v>
      </c>
      <c r="F134" s="48"/>
    </row>
    <row r="135" spans="1:7" ht="30">
      <c r="A135" s="58" t="s">
        <v>234</v>
      </c>
      <c r="B135" s="134" t="s">
        <v>172</v>
      </c>
      <c r="C135" s="134" t="s">
        <v>173</v>
      </c>
      <c r="D135" s="155">
        <v>177.32</v>
      </c>
      <c r="E135" s="156" t="s">
        <v>174</v>
      </c>
      <c r="F135" s="48"/>
    </row>
    <row r="136" spans="1:7" ht="60">
      <c r="A136" s="58" t="s">
        <v>235</v>
      </c>
      <c r="B136" s="132" t="s">
        <v>286</v>
      </c>
      <c r="C136" s="132" t="s">
        <v>287</v>
      </c>
      <c r="D136" s="178">
        <f>91.8+26.67+26.67+119.6</f>
        <v>264.74</v>
      </c>
      <c r="E136" s="156" t="s">
        <v>288</v>
      </c>
      <c r="F136" s="48"/>
    </row>
    <row r="137" spans="1:7">
      <c r="A137" s="26"/>
      <c r="B137" s="132"/>
      <c r="C137" s="132"/>
      <c r="D137" s="67"/>
      <c r="E137" s="40"/>
      <c r="F137" s="112"/>
    </row>
    <row r="138" spans="1:7">
      <c r="A138" s="45"/>
      <c r="B138" s="50"/>
      <c r="C138" s="50"/>
      <c r="D138" s="68"/>
      <c r="E138" s="65"/>
      <c r="F138" s="50"/>
    </row>
    <row r="139" spans="1:7">
      <c r="B139" s="151" t="s">
        <v>122</v>
      </c>
      <c r="C139" s="151"/>
      <c r="D139" s="151"/>
      <c r="E139" s="151"/>
      <c r="F139" s="151"/>
      <c r="G139" s="149"/>
    </row>
    <row r="140" spans="1:7" ht="47.25">
      <c r="A140" s="26" t="s">
        <v>216</v>
      </c>
      <c r="B140" s="157" t="s">
        <v>156</v>
      </c>
      <c r="C140" s="157" t="s">
        <v>128</v>
      </c>
      <c r="D140" s="67" t="s">
        <v>131</v>
      </c>
      <c r="E140" s="160" t="s">
        <v>125</v>
      </c>
      <c r="F140" s="161" t="s">
        <v>126</v>
      </c>
    </row>
    <row r="141" spans="1:7" s="191" customFormat="1">
      <c r="A141" s="58"/>
    </row>
    <row r="142" spans="1:7">
      <c r="B142" s="66"/>
      <c r="C142" s="66"/>
      <c r="D142" s="67"/>
      <c r="E142" s="162"/>
      <c r="F142" s="163"/>
    </row>
    <row r="143" spans="1:7">
      <c r="B143" s="151" t="s">
        <v>193</v>
      </c>
      <c r="C143" s="151"/>
      <c r="D143" s="151"/>
      <c r="E143" s="151"/>
      <c r="F143" s="151"/>
    </row>
    <row r="144" spans="1:7" ht="45">
      <c r="A144" s="192" t="s">
        <v>216</v>
      </c>
      <c r="B144" s="212" t="s">
        <v>144</v>
      </c>
      <c r="C144" s="212" t="s">
        <v>295</v>
      </c>
      <c r="D144" s="213">
        <v>295.01</v>
      </c>
      <c r="E144" s="214" t="s">
        <v>294</v>
      </c>
      <c r="F144" s="215" t="s">
        <v>126</v>
      </c>
    </row>
    <row r="145" spans="1:7" ht="24.75" customHeight="1">
      <c r="A145" s="26" t="s">
        <v>222</v>
      </c>
      <c r="B145" s="207" t="s">
        <v>344</v>
      </c>
      <c r="C145" s="207" t="s">
        <v>342</v>
      </c>
      <c r="D145" s="208">
        <v>401.72</v>
      </c>
      <c r="E145" s="209" t="s">
        <v>345</v>
      </c>
      <c r="F145" s="210" t="s">
        <v>126</v>
      </c>
    </row>
    <row r="146" spans="1:7" ht="11.25" customHeight="1">
      <c r="A146" s="26"/>
      <c r="B146" s="132"/>
      <c r="C146" s="132"/>
      <c r="D146" s="67"/>
      <c r="E146" s="40"/>
      <c r="F146" s="112"/>
      <c r="G146" s="87"/>
    </row>
    <row r="147" spans="1:7" ht="15" customHeight="1"/>
    <row r="148" spans="1:7" ht="15" customHeight="1"/>
    <row r="149" spans="1:7" ht="15" customHeight="1"/>
    <row r="150" spans="1:7" ht="15" customHeight="1"/>
    <row r="151" spans="1:7" ht="15" customHeight="1"/>
    <row r="152" spans="1:7" ht="15" customHeight="1"/>
    <row r="153" spans="1:7" ht="15" customHeight="1">
      <c r="A153" s="88"/>
      <c r="B153" s="88"/>
      <c r="C153" s="88"/>
      <c r="D153" s="88"/>
      <c r="E153" s="88"/>
      <c r="F153" s="88"/>
      <c r="G153" s="84"/>
    </row>
    <row r="154" spans="1:7">
      <c r="A154" s="88"/>
      <c r="B154" s="89"/>
      <c r="C154" s="89"/>
      <c r="D154" s="86"/>
      <c r="F154" s="89"/>
    </row>
    <row r="155" spans="1:7" ht="15" customHeight="1">
      <c r="A155" s="80"/>
      <c r="B155" s="89"/>
      <c r="C155" s="89"/>
      <c r="D155" s="86"/>
      <c r="F155" s="86"/>
    </row>
    <row r="156" spans="1:7">
      <c r="A156" s="80"/>
      <c r="B156" s="89"/>
      <c r="C156" s="89"/>
      <c r="D156" s="86"/>
      <c r="F156" s="86"/>
    </row>
    <row r="158" spans="1:7">
      <c r="B158" s="45"/>
      <c r="C158" s="45"/>
      <c r="D158" s="45"/>
      <c r="E158" s="45"/>
    </row>
    <row r="159" spans="1:7">
      <c r="A159" s="85"/>
      <c r="B159" s="86"/>
      <c r="C159" s="86"/>
      <c r="D159" s="91"/>
      <c r="E159" s="86"/>
      <c r="F159" s="86"/>
    </row>
    <row r="160" spans="1:7">
      <c r="A160" s="85"/>
      <c r="B160" s="94"/>
      <c r="C160" s="94"/>
      <c r="D160" s="92"/>
      <c r="E160" s="93"/>
      <c r="F160" s="94"/>
    </row>
    <row r="161" spans="1:6">
      <c r="A161" s="85"/>
      <c r="B161" s="94"/>
      <c r="C161" s="94"/>
      <c r="D161" s="92"/>
      <c r="E161" s="93"/>
      <c r="F161" s="95"/>
    </row>
  </sheetData>
  <customSheetViews>
    <customSheetView guid="{D4A57BB8-9AF4-44A7-816D-C884934CBC57}" topLeftCell="A88">
      <selection activeCell="D123" sqref="D123"/>
      <pageMargins left="0.7" right="0.7" top="0.75" bottom="0.75" header="0.3" footer="0.3"/>
      <pageSetup paperSize="9" orientation="portrait" r:id="rId1"/>
    </customSheetView>
    <customSheetView guid="{D5DBD1DD-3ED3-4279-A573-63B8A298C39D}" topLeftCell="A7">
      <selection activeCell="D18" sqref="D18"/>
      <pageMargins left="0.7" right="0.7" top="0.75" bottom="0.75" header="0.3" footer="0.3"/>
      <pageSetup paperSize="9" orientation="portrait" r:id="rId2"/>
    </customSheetView>
    <customSheetView guid="{B32FE5C6-2C79-46FC-8CE9-216D2B31297B}" showRuler="0" topLeftCell="A16">
      <selection activeCell="C6" sqref="C6"/>
      <pageMargins left="0.7" right="0.7" top="0.75" bottom="0.75" header="0.3" footer="0.3"/>
      <pageSetup paperSize="9" orientation="portrait" r:id="rId3"/>
      <headerFooter alignWithMargins="0"/>
    </customSheetView>
    <customSheetView guid="{685C70EE-DE6B-4357-A0E4-366B7D6B357F}" showRuler="0" topLeftCell="A37">
      <selection activeCell="B53" sqref="B53"/>
      <pageMargins left="0.7" right="0.7" top="0.75" bottom="0.75" header="0.3" footer="0.3"/>
      <pageSetup paperSize="9" orientation="portrait" r:id="rId4"/>
      <headerFooter alignWithMargins="0"/>
    </customSheetView>
    <customSheetView guid="{A3A37A94-A081-42E2-8BA9-34FF68CDF643}">
      <selection activeCell="B57" sqref="B57"/>
      <pageMargins left="0.7" right="0.7" top="0.75" bottom="0.75" header="0.3" footer="0.3"/>
      <pageSetup paperSize="9" orientation="portrait" r:id="rId5"/>
    </customSheetView>
    <customSheetView guid="{92E7B32E-8095-4223-A27D-70243EB53647}" topLeftCell="A71">
      <selection activeCell="B80" sqref="B80"/>
      <pageMargins left="0.7" right="0.7" top="0.75" bottom="0.75" header="0.3" footer="0.3"/>
      <pageSetup paperSize="9" orientation="portrait" r:id="rId6"/>
    </customSheetView>
    <customSheetView guid="{59C3ED79-DD52-499A-9A2B-C0E9BC6B5D3A}">
      <selection activeCell="D8" sqref="D8"/>
      <pageMargins left="0.7" right="0.7" top="0.75" bottom="0.75" header="0.3" footer="0.3"/>
      <pageSetup paperSize="9" orientation="portrait" r:id="rId7"/>
    </customSheetView>
  </customSheetViews>
  <phoneticPr fontId="0" type="noConversion"/>
  <pageMargins left="0.7" right="0.7" top="0.75" bottom="0.75" header="0.3" footer="0.3"/>
  <pageSetup paperSize="9" orientation="portrait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3"/>
  <sheetViews>
    <sheetView zoomScaleNormal="100" workbookViewId="0">
      <selection activeCell="G44" sqref="G44"/>
    </sheetView>
  </sheetViews>
  <sheetFormatPr baseColWidth="10" defaultRowHeight="15"/>
  <cols>
    <col min="2" max="2" width="12.7109375" customWidth="1"/>
    <col min="3" max="3" width="66.7109375" customWidth="1"/>
    <col min="4" max="4" width="19.140625" customWidth="1"/>
    <col min="5" max="5" width="29" customWidth="1"/>
  </cols>
  <sheetData>
    <row r="1" spans="2:5" ht="15.75">
      <c r="C1" s="49"/>
    </row>
    <row r="3" spans="2:5">
      <c r="B3" s="24" t="s">
        <v>64</v>
      </c>
      <c r="C3" s="24"/>
      <c r="D3" s="24"/>
      <c r="E3" s="24"/>
    </row>
    <row r="4" spans="2:5">
      <c r="B4" s="25" t="s">
        <v>11</v>
      </c>
      <c r="C4" s="25" t="s">
        <v>7</v>
      </c>
      <c r="D4" s="25" t="s">
        <v>8</v>
      </c>
      <c r="E4" s="25" t="s">
        <v>10</v>
      </c>
    </row>
    <row r="5" spans="2:5" ht="15.75">
      <c r="B5" s="43"/>
      <c r="C5" s="47"/>
      <c r="D5" s="53"/>
      <c r="E5" s="52"/>
    </row>
    <row r="6" spans="2:5">
      <c r="B6" s="96"/>
      <c r="C6" s="96"/>
      <c r="D6" s="96"/>
      <c r="E6" s="96"/>
    </row>
    <row r="7" spans="2:5">
      <c r="B7" s="96"/>
      <c r="C7" s="96"/>
      <c r="D7" s="96"/>
      <c r="E7" s="96"/>
    </row>
    <row r="9" spans="2:5">
      <c r="B9" s="42" t="s">
        <v>58</v>
      </c>
      <c r="C9" s="42"/>
      <c r="D9" s="42"/>
      <c r="E9" s="42"/>
    </row>
    <row r="10" spans="2:5">
      <c r="B10" s="25" t="s">
        <v>11</v>
      </c>
      <c r="C10" s="25" t="s">
        <v>7</v>
      </c>
      <c r="D10" s="25" t="s">
        <v>8</v>
      </c>
      <c r="E10" s="25" t="s">
        <v>10</v>
      </c>
    </row>
    <row r="11" spans="2:5" ht="15.75">
      <c r="B11" s="43"/>
      <c r="C11" s="47"/>
      <c r="D11" s="53"/>
      <c r="E11" s="52"/>
    </row>
    <row r="12" spans="2:5">
      <c r="B12" s="96"/>
      <c r="C12" s="96"/>
      <c r="D12" s="96"/>
      <c r="E12" s="96"/>
    </row>
    <row r="13" spans="2:5">
      <c r="B13" s="96"/>
      <c r="C13" s="96"/>
      <c r="D13" s="96"/>
      <c r="E13" s="96"/>
    </row>
    <row r="15" spans="2:5">
      <c r="B15" s="24" t="s">
        <v>59</v>
      </c>
      <c r="C15" s="41"/>
      <c r="D15" s="41"/>
      <c r="E15" s="41"/>
    </row>
    <row r="16" spans="2:5">
      <c r="B16" s="25" t="s">
        <v>11</v>
      </c>
      <c r="C16" s="25" t="s">
        <v>7</v>
      </c>
      <c r="D16" s="25" t="s">
        <v>8</v>
      </c>
      <c r="E16" s="25" t="s">
        <v>10</v>
      </c>
    </row>
    <row r="17" spans="2:5" ht="15.75">
      <c r="B17" s="43"/>
      <c r="C17" s="47"/>
      <c r="D17" s="53"/>
      <c r="E17" s="52"/>
    </row>
    <row r="18" spans="2:5">
      <c r="B18" s="96"/>
      <c r="C18" s="96"/>
      <c r="D18" s="96"/>
      <c r="E18" s="96"/>
    </row>
    <row r="19" spans="2:5">
      <c r="B19" s="96"/>
      <c r="C19" s="96"/>
      <c r="D19" s="96"/>
      <c r="E19" s="96"/>
    </row>
    <row r="21" spans="2:5">
      <c r="B21" s="24" t="s">
        <v>60</v>
      </c>
      <c r="C21" s="41"/>
      <c r="D21" s="41"/>
      <c r="E21" s="41"/>
    </row>
    <row r="22" spans="2:5">
      <c r="B22" s="25" t="s">
        <v>11</v>
      </c>
      <c r="C22" s="25" t="s">
        <v>7</v>
      </c>
      <c r="D22" s="25" t="s">
        <v>8</v>
      </c>
      <c r="E22" s="25" t="s">
        <v>10</v>
      </c>
    </row>
    <row r="23" spans="2:5" ht="15.75">
      <c r="B23" s="43"/>
      <c r="C23" s="47"/>
      <c r="D23" s="53"/>
      <c r="E23" s="52"/>
    </row>
    <row r="24" spans="2:5">
      <c r="B24" s="96"/>
      <c r="C24" s="96"/>
      <c r="D24" s="96"/>
      <c r="E24" s="96"/>
    </row>
    <row r="25" spans="2:5">
      <c r="B25" s="96"/>
      <c r="C25" s="96"/>
      <c r="D25" s="96"/>
      <c r="E25" s="96"/>
    </row>
    <row r="27" spans="2:5">
      <c r="B27" s="82" t="s">
        <v>61</v>
      </c>
      <c r="C27" s="83"/>
      <c r="D27" s="83"/>
      <c r="E27" s="83"/>
    </row>
    <row r="28" spans="2:5">
      <c r="B28" s="25" t="s">
        <v>11</v>
      </c>
      <c r="C28" s="25" t="s">
        <v>7</v>
      </c>
      <c r="D28" s="25" t="s">
        <v>8</v>
      </c>
      <c r="E28" s="25" t="s">
        <v>10</v>
      </c>
    </row>
    <row r="29" spans="2:5" ht="31.5">
      <c r="B29" s="43" t="s">
        <v>427</v>
      </c>
      <c r="C29" s="47" t="s">
        <v>428</v>
      </c>
      <c r="D29" s="53">
        <v>390</v>
      </c>
      <c r="E29" s="52" t="s">
        <v>429</v>
      </c>
    </row>
    <row r="30" spans="2:5">
      <c r="B30" s="96"/>
      <c r="C30" s="96"/>
      <c r="D30" s="96"/>
      <c r="E30" s="96"/>
    </row>
    <row r="31" spans="2:5">
      <c r="B31" s="96"/>
      <c r="C31" s="96"/>
      <c r="D31" s="96"/>
      <c r="E31" s="96"/>
    </row>
    <row r="33" spans="2:5">
      <c r="B33" s="82" t="s">
        <v>97</v>
      </c>
      <c r="C33" s="83"/>
      <c r="D33" s="83"/>
      <c r="E33" s="83"/>
    </row>
    <row r="34" spans="2:5">
      <c r="B34" s="25" t="s">
        <v>11</v>
      </c>
      <c r="C34" s="25" t="s">
        <v>7</v>
      </c>
      <c r="D34" s="25" t="s">
        <v>8</v>
      </c>
      <c r="E34" s="25" t="s">
        <v>10</v>
      </c>
    </row>
    <row r="35" spans="2:5" ht="15.75">
      <c r="B35" s="43"/>
      <c r="C35" s="47"/>
      <c r="D35" s="53"/>
      <c r="E35" s="52"/>
    </row>
    <row r="36" spans="2:5">
      <c r="B36" s="96"/>
      <c r="C36" s="96"/>
      <c r="D36" s="96"/>
      <c r="E36" s="96"/>
    </row>
    <row r="37" spans="2:5">
      <c r="B37" s="96"/>
      <c r="C37" s="96"/>
      <c r="D37" s="96"/>
      <c r="E37" s="96"/>
    </row>
    <row r="40" spans="2:5">
      <c r="B40" s="24" t="s">
        <v>62</v>
      </c>
      <c r="C40" s="24"/>
      <c r="D40" s="24"/>
      <c r="E40" s="24"/>
    </row>
    <row r="41" spans="2:5">
      <c r="B41" s="25" t="s">
        <v>11</v>
      </c>
      <c r="C41" s="25" t="s">
        <v>7</v>
      </c>
      <c r="D41" s="25" t="s">
        <v>8</v>
      </c>
      <c r="E41" s="25" t="s">
        <v>10</v>
      </c>
    </row>
    <row r="42" spans="2:5" ht="15.75">
      <c r="B42" s="43"/>
      <c r="C42" s="47"/>
      <c r="D42" s="53"/>
      <c r="E42" s="52"/>
    </row>
    <row r="43" spans="2:5">
      <c r="B43" s="96"/>
      <c r="C43" s="96"/>
      <c r="D43" s="96"/>
      <c r="E43" s="96"/>
    </row>
    <row r="44" spans="2:5">
      <c r="B44" s="96"/>
      <c r="C44" s="96"/>
      <c r="D44" s="96"/>
      <c r="E44" s="96"/>
    </row>
    <row r="47" spans="2:5">
      <c r="B47" s="24" t="s">
        <v>66</v>
      </c>
      <c r="C47" s="24"/>
      <c r="D47" s="24"/>
      <c r="E47" s="24"/>
    </row>
    <row r="48" spans="2:5">
      <c r="B48" s="25" t="s">
        <v>11</v>
      </c>
      <c r="C48" s="25" t="s">
        <v>7</v>
      </c>
      <c r="D48" s="25" t="s">
        <v>8</v>
      </c>
      <c r="E48" s="25" t="s">
        <v>10</v>
      </c>
    </row>
    <row r="49" spans="2:5" ht="15.75">
      <c r="B49" s="43"/>
      <c r="C49" s="47"/>
      <c r="D49" s="53"/>
      <c r="E49" s="52"/>
    </row>
    <row r="50" spans="2:5">
      <c r="B50" s="96"/>
      <c r="C50" s="96"/>
      <c r="D50" s="96"/>
      <c r="E50" s="96"/>
    </row>
    <row r="51" spans="2:5">
      <c r="B51" s="96"/>
      <c r="C51" s="96"/>
      <c r="D51" s="96"/>
      <c r="E51" s="96"/>
    </row>
    <row r="53" spans="2:5">
      <c r="B53" s="24" t="s">
        <v>63</v>
      </c>
      <c r="C53" s="24"/>
      <c r="D53" s="24"/>
      <c r="E53" s="24"/>
    </row>
    <row r="54" spans="2:5">
      <c r="B54" s="25" t="s">
        <v>11</v>
      </c>
      <c r="C54" s="25" t="s">
        <v>7</v>
      </c>
      <c r="D54" s="25" t="s">
        <v>8</v>
      </c>
      <c r="E54" s="25" t="s">
        <v>10</v>
      </c>
    </row>
    <row r="55" spans="2:5" ht="15.75">
      <c r="B55" s="43"/>
      <c r="C55" s="47"/>
      <c r="D55" s="53"/>
      <c r="E55" s="52"/>
    </row>
    <row r="56" spans="2:5">
      <c r="B56" s="96"/>
      <c r="C56" s="96"/>
      <c r="D56" s="96"/>
      <c r="E56" s="96"/>
    </row>
    <row r="57" spans="2:5">
      <c r="B57" s="96"/>
      <c r="C57" s="96"/>
      <c r="D57" s="96"/>
      <c r="E57" s="96"/>
    </row>
    <row r="60" spans="2:5">
      <c r="B60" s="24" t="s">
        <v>65</v>
      </c>
      <c r="C60" s="24"/>
      <c r="D60" s="24"/>
      <c r="E60" s="41"/>
    </row>
    <row r="61" spans="2:5">
      <c r="B61" s="25" t="s">
        <v>11</v>
      </c>
      <c r="C61" s="25" t="s">
        <v>7</v>
      </c>
      <c r="D61" s="25" t="s">
        <v>8</v>
      </c>
      <c r="E61" s="25" t="s">
        <v>10</v>
      </c>
    </row>
    <row r="62" spans="2:5">
      <c r="B62" s="96"/>
      <c r="C62" s="96"/>
      <c r="D62" s="96"/>
      <c r="E62" s="96"/>
    </row>
    <row r="63" spans="2:5">
      <c r="B63" s="96"/>
      <c r="C63" s="96"/>
      <c r="D63" s="96"/>
      <c r="E63" s="96"/>
    </row>
  </sheetData>
  <customSheetViews>
    <customSheetView guid="{D4A57BB8-9AF4-44A7-816D-C884934CBC57}">
      <selection activeCell="G44" sqref="G44"/>
      <pageMargins left="0.7" right="0.7" top="0.75" bottom="0.75" header="0.3" footer="0.3"/>
    </customSheetView>
    <customSheetView guid="{D5DBD1DD-3ED3-4279-A573-63B8A298C39D}">
      <selection activeCell="C18" sqref="C18"/>
      <pageMargins left="0.7" right="0.7" top="0.75" bottom="0.75" header="0.3" footer="0.3"/>
    </customSheetView>
    <customSheetView guid="{B32FE5C6-2C79-46FC-8CE9-216D2B31297B}" showRuler="0">
      <selection activeCell="B19" sqref="B19"/>
      <pageMargins left="0.7" right="0.7" top="0.75" bottom="0.75" header="0.3" footer="0.3"/>
      <headerFooter alignWithMargins="0"/>
    </customSheetView>
    <customSheetView guid="{685C70EE-DE6B-4357-A0E4-366B7D6B357F}" showRuler="0">
      <selection activeCell="B12" sqref="B12"/>
      <pageMargins left="0.7" right="0.7" top="0.75" bottom="0.75" header="0.3" footer="0.3"/>
      <headerFooter alignWithMargins="0"/>
    </customSheetView>
    <customSheetView guid="{A3A37A94-A081-42E2-8BA9-34FF68CDF643}">
      <selection activeCell="C18" sqref="C18"/>
      <pageMargins left="0.7" right="0.7" top="0.75" bottom="0.75" header="0.3" footer="0.3"/>
    </customSheetView>
    <customSheetView guid="{92E7B32E-8095-4223-A27D-70243EB53647}" topLeftCell="A46">
      <selection activeCell="B40" sqref="B40"/>
      <pageMargins left="0.7" right="0.7" top="0.75" bottom="0.75" header="0.3" footer="0.3"/>
    </customSheetView>
    <customSheetView guid="{59C3ED79-DD52-499A-9A2B-C0E9BC6B5D3A}">
      <selection activeCell="G44" sqref="G44"/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3" sqref="E23"/>
    </sheetView>
  </sheetViews>
  <sheetFormatPr baseColWidth="10" defaultRowHeight="15"/>
  <sheetData>
    <row r="1" spans="1:1">
      <c r="A1" s="17" t="e">
        <f t="shared" ref="A1" si="0">SUM(#REF!,#REF!,#REF!)</f>
        <v>#REF!</v>
      </c>
    </row>
  </sheetData>
  <customSheetViews>
    <customSheetView guid="{D4A57BB8-9AF4-44A7-816D-C884934CBC57}" state="hidden">
      <selection activeCell="E23" sqref="E23"/>
      <pageMargins left="0.7" right="0.7" top="0.75" bottom="0.75" header="0.3" footer="0.3"/>
    </customSheetView>
    <customSheetView guid="{92E7B32E-8095-4223-A27D-70243EB53647}" state="hidden">
      <selection activeCell="E23" sqref="E23"/>
      <pageMargins left="0.7" right="0.7" top="0.75" bottom="0.75" header="0.3" footer="0.3"/>
    </customSheetView>
    <customSheetView guid="{59C3ED79-DD52-499A-9A2B-C0E9BC6B5D3A}" state="hidden">
      <selection activeCell="E23" sqref="E23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Dietas</vt:lpstr>
      <vt:lpstr>Dietas_</vt:lpstr>
      <vt:lpstr>Viajes</vt:lpstr>
      <vt:lpstr>Gastos repre-proto</vt:lpstr>
      <vt:lpstr>Hoja1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NURIA PEREZ SUAREZ</cp:lastModifiedBy>
  <dcterms:created xsi:type="dcterms:W3CDTF">2018-12-13T11:35:10Z</dcterms:created>
  <dcterms:modified xsi:type="dcterms:W3CDTF">2025-01-27T13:13:09Z</dcterms:modified>
</cp:coreProperties>
</file>