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2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1685"/>
  </bookViews>
  <sheets>
    <sheet name="Dietas" sheetId="1" r:id="rId1"/>
    <sheet name="Viajes" sheetId="2" r:id="rId2"/>
    <sheet name="Gastos repre-proto" sheetId="3" r:id="rId3"/>
  </sheets>
  <calcPr calcId="162913"/>
  <customWorkbookViews>
    <customWorkbookView name="NURIA PEREZ SUAREZ - Vista personalizada" guid="{8C92F6CA-E558-4F22-A553-954EAC3C34CE}" mergeInterval="0" personalView="1" maximized="1" windowWidth="1600" windowHeight="649" activeSheetId="1" showComments="commIndAndComment"/>
    <customWorkbookView name="Usuario de Windows - Vista personalizada" guid="{ABF30F46-B438-4CFD-AC58-A4E6386E713E}" mergeInterval="0" personalView="1" maximized="1" xWindow="1912" yWindow="-75" windowWidth="1456" windowHeight="868" activeSheetId="2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3" i="2" l="1"/>
  <c r="D242" i="2"/>
  <c r="D192" i="2" l="1"/>
  <c r="D86" i="2" l="1"/>
  <c r="AO15" i="1" l="1"/>
  <c r="AO16" i="1"/>
  <c r="AN15" i="1"/>
  <c r="AN16" i="1"/>
  <c r="AM15" i="1"/>
  <c r="AM16" i="1"/>
  <c r="AJ15" i="1"/>
  <c r="AJ16" i="1"/>
  <c r="AG15" i="1"/>
  <c r="AG16" i="1"/>
  <c r="AD15" i="1"/>
  <c r="AD16" i="1"/>
  <c r="AA15" i="1"/>
  <c r="AA16" i="1"/>
  <c r="X15" i="1"/>
  <c r="X16" i="1"/>
  <c r="U15" i="1"/>
  <c r="U16" i="1"/>
  <c r="R15" i="1"/>
  <c r="R16" i="1"/>
  <c r="O15" i="1"/>
  <c r="O16" i="1"/>
  <c r="L15" i="1"/>
  <c r="L16" i="1"/>
  <c r="I15" i="1"/>
  <c r="I16" i="1"/>
  <c r="F15" i="1"/>
  <c r="F16" i="1"/>
  <c r="AL18" i="1" l="1"/>
  <c r="AK18" i="1"/>
  <c r="AI18" i="1"/>
  <c r="AH18" i="1"/>
  <c r="AE18" i="1"/>
  <c r="AC18" i="1"/>
  <c r="AB18" i="1"/>
  <c r="Z18" i="1"/>
  <c r="Y18" i="1"/>
  <c r="W18" i="1"/>
  <c r="T18" i="1"/>
  <c r="Q18" i="1"/>
  <c r="N18" i="1"/>
  <c r="K18" i="1"/>
  <c r="J18" i="1"/>
  <c r="AO17" i="1"/>
  <c r="AN17" i="1"/>
  <c r="AM17" i="1"/>
  <c r="AJ17" i="1"/>
  <c r="AG17" i="1"/>
  <c r="AD17" i="1"/>
  <c r="AA17" i="1"/>
  <c r="X17" i="1"/>
  <c r="U17" i="1"/>
  <c r="R17" i="1"/>
  <c r="O17" i="1"/>
  <c r="L17" i="1"/>
  <c r="I17" i="1"/>
  <c r="F17" i="1"/>
  <c r="AO14" i="1"/>
  <c r="AN14" i="1"/>
  <c r="AM14" i="1"/>
  <c r="AJ14" i="1"/>
  <c r="AG14" i="1"/>
  <c r="AD14" i="1"/>
  <c r="AA14" i="1"/>
  <c r="X14" i="1"/>
  <c r="U14" i="1"/>
  <c r="R14" i="1"/>
  <c r="O14" i="1"/>
  <c r="L14" i="1"/>
  <c r="I14" i="1"/>
  <c r="F14" i="1"/>
  <c r="AO13" i="1"/>
  <c r="AN13" i="1"/>
  <c r="AM13" i="1"/>
  <c r="AJ13" i="1"/>
  <c r="AG13" i="1"/>
  <c r="AD13" i="1"/>
  <c r="AA13" i="1"/>
  <c r="X13" i="1"/>
  <c r="U13" i="1"/>
  <c r="R13" i="1"/>
  <c r="O13" i="1"/>
  <c r="L13" i="1"/>
  <c r="I13" i="1"/>
  <c r="F13" i="1"/>
  <c r="AO12" i="1"/>
  <c r="AN12" i="1"/>
  <c r="AM12" i="1"/>
  <c r="AJ12" i="1"/>
  <c r="AG12" i="1"/>
  <c r="AD12" i="1"/>
  <c r="AA12" i="1"/>
  <c r="X12" i="1"/>
  <c r="U12" i="1"/>
  <c r="R12" i="1"/>
  <c r="O12" i="1"/>
  <c r="L12" i="1"/>
  <c r="I12" i="1"/>
  <c r="F12" i="1"/>
  <c r="AO11" i="1"/>
  <c r="AN11" i="1"/>
  <c r="AM11" i="1"/>
  <c r="AJ11" i="1"/>
  <c r="AG11" i="1"/>
  <c r="AD11" i="1"/>
  <c r="AA11" i="1"/>
  <c r="X11" i="1"/>
  <c r="U11" i="1"/>
  <c r="R11" i="1"/>
  <c r="O11" i="1"/>
  <c r="L11" i="1"/>
  <c r="I11" i="1"/>
  <c r="F11" i="1"/>
  <c r="AO10" i="1"/>
  <c r="AN10" i="1"/>
  <c r="AM10" i="1"/>
  <c r="AJ10" i="1"/>
  <c r="AG10" i="1"/>
  <c r="AD10" i="1"/>
  <c r="AA10" i="1"/>
  <c r="X10" i="1"/>
  <c r="U10" i="1"/>
  <c r="R10" i="1"/>
  <c r="O10" i="1"/>
  <c r="L10" i="1"/>
  <c r="I10" i="1"/>
  <c r="F10" i="1"/>
  <c r="AO9" i="1"/>
  <c r="AN9" i="1"/>
  <c r="AM9" i="1"/>
  <c r="AJ9" i="1"/>
  <c r="AG9" i="1"/>
  <c r="AD9" i="1"/>
  <c r="AA9" i="1"/>
  <c r="X9" i="1"/>
  <c r="U9" i="1"/>
  <c r="R9" i="1"/>
  <c r="O9" i="1"/>
  <c r="L9" i="1"/>
  <c r="I9" i="1"/>
  <c r="F9" i="1"/>
  <c r="AM8" i="1"/>
  <c r="AJ8" i="1"/>
  <c r="AF8" i="1"/>
  <c r="AF18" i="1" s="1"/>
  <c r="AG8" i="1"/>
  <c r="AD8" i="1"/>
  <c r="AA8" i="1"/>
  <c r="V8" i="1"/>
  <c r="V18" i="1" s="1"/>
  <c r="U8" i="1"/>
  <c r="P8" i="1"/>
  <c r="R8" i="1" s="1"/>
  <c r="M8" i="1"/>
  <c r="M18" i="1" s="1"/>
  <c r="L8" i="1"/>
  <c r="H8" i="1"/>
  <c r="G8" i="1"/>
  <c r="G18" i="1" s="1"/>
  <c r="E8" i="1"/>
  <c r="E18" i="1" s="1"/>
  <c r="D8" i="1"/>
  <c r="AO7" i="1"/>
  <c r="AM7" i="1"/>
  <c r="AJ7" i="1"/>
  <c r="AG7" i="1"/>
  <c r="AD7" i="1"/>
  <c r="AA7" i="1"/>
  <c r="X7" i="1"/>
  <c r="S7" i="1"/>
  <c r="S18" i="1" s="1"/>
  <c r="R7" i="1"/>
  <c r="O7" i="1"/>
  <c r="L7" i="1"/>
  <c r="I7" i="1"/>
  <c r="F7" i="1"/>
  <c r="AO8" i="1" l="1"/>
  <c r="P18" i="1"/>
  <c r="L18" i="1"/>
  <c r="F8" i="1"/>
  <c r="F18" i="1" s="1"/>
  <c r="AD18" i="1"/>
  <c r="AO18" i="1"/>
  <c r="AM18" i="1"/>
  <c r="AA18" i="1"/>
  <c r="AJ18" i="1"/>
  <c r="AG18" i="1"/>
  <c r="R18" i="1"/>
  <c r="I8" i="1"/>
  <c r="I18" i="1" s="1"/>
  <c r="X8" i="1"/>
  <c r="X18" i="1" s="1"/>
  <c r="AN8" i="1"/>
  <c r="H18" i="1"/>
  <c r="U7" i="1"/>
  <c r="U18" i="1" s="1"/>
  <c r="AN7" i="1"/>
  <c r="O8" i="1"/>
  <c r="O18" i="1" s="1"/>
  <c r="D18" i="1"/>
  <c r="AN18" i="1" l="1"/>
</calcChain>
</file>

<file path=xl/sharedStrings.xml><?xml version="1.0" encoding="utf-8"?>
<sst xmlns="http://schemas.openxmlformats.org/spreadsheetml/2006/main" count="1544" uniqueCount="631">
  <si>
    <t>INDEMNIZACIONES POR RAZÓN DE SERVICIO ABONADAS A ALTOS CARGOS EN EL AÑO 2024</t>
  </si>
  <si>
    <t>CONSEJERÍA DE ORDENACIÓN DE TERRITORIO, URBANISMO, VIVIENDA Y DERECHOS CIUDADANOS</t>
  </si>
  <si>
    <t>NOMBRE Y APELLIDOS</t>
  </si>
  <si>
    <t>CARGO</t>
  </si>
  <si>
    <t>PROGRAMA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</si>
  <si>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</si>
  <si>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</si>
  <si>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</si>
  <si>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</si>
  <si>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</si>
  <si>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</si>
  <si>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</si>
  <si>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</si>
  <si>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</si>
  <si>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</si>
  <si>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</si>
  <si>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</si>
  <si>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AÑO</t>
  </si>
  <si>
    <t>Alojam. 
y/o
manutenc.</t>
  </si>
  <si>
    <t>Locomoción</t>
  </si>
  <si>
    <t>Total</t>
  </si>
  <si>
    <t>Descuento por gastos directamente satisfechos</t>
  </si>
  <si>
    <t>434A</t>
  </si>
  <si>
    <t>GONZÁLEZ PRIETO, BEATRIZ</t>
  </si>
  <si>
    <t>VICENCONSEJERA DERECHOS CIUDADANOS</t>
  </si>
  <si>
    <t>OVIDIO ZAPICO GONZÁLEZ</t>
  </si>
  <si>
    <t>MARÍA JOSEFA MIRANDA FERNÁNDEZ</t>
  </si>
  <si>
    <t>CONSEJERO</t>
  </si>
  <si>
    <t>JEFA DE GABINETE</t>
  </si>
  <si>
    <t>RUÍZ LATIERRO, IGNACIO</t>
  </si>
  <si>
    <t>DIRECTOR GENERAL DE ORDENACIÓN DE TERRITORIO</t>
  </si>
  <si>
    <t>DÍAZ LÓPEZ, LAURA</t>
  </si>
  <si>
    <t>DIRECTORA GENERAL DE URBANISMO</t>
  </si>
  <si>
    <t>SÁNCHEZ FERNÁNDEZ, JESÚS DANIEL</t>
  </si>
  <si>
    <t>DIRECTOR GENERAL DE VIVIENDA</t>
  </si>
  <si>
    <t>RODRIGUEZ LOPEZ, NURIA</t>
  </si>
  <si>
    <t>DIRECTORA GENERAL DE PARTICIPACIÓN CIUDADANA, TRANSPARENCIA, DIVERSIDAD SEXUAL Y LGTBI</t>
  </si>
  <si>
    <t>COLLADO VILLA, BEGOÑA</t>
  </si>
  <si>
    <t>DIRECTORA GENERAL DE MEMORIA DEMOCRÁTICA</t>
  </si>
  <si>
    <t>GONZÁLEZ PONTE, JUAN ANTONIO</t>
  </si>
  <si>
    <t>DIRECTOR GENERAL DE AGENDA 2030</t>
  </si>
  <si>
    <t>ZAPICO ÁLVAREZ, FAUSTINO</t>
  </si>
  <si>
    <t>DIRECTOR GENERAL DE CONSUMO</t>
  </si>
  <si>
    <t>FERNÁNDEZ OLANDA, FRANCISCO DE ASÍS</t>
  </si>
  <si>
    <t>DIRECTOR GENERAL DE JUVENTUD</t>
  </si>
  <si>
    <t>433C</t>
  </si>
  <si>
    <t>323D</t>
  </si>
  <si>
    <t>433B</t>
  </si>
  <si>
    <t>431A</t>
  </si>
  <si>
    <t>313N</t>
  </si>
  <si>
    <t>126A</t>
  </si>
  <si>
    <t>443H</t>
  </si>
  <si>
    <t>323A</t>
  </si>
  <si>
    <t>Ovidio Zapico González, Consejero de Ordenación de Territorio, Urbanismo, Vivienda y Derechos Ciudadanos</t>
  </si>
  <si>
    <t>Lugar y fechas</t>
  </si>
  <si>
    <t>Motivo</t>
  </si>
  <si>
    <t>Coste satisfecho</t>
  </si>
  <si>
    <t>Concepto</t>
  </si>
  <si>
    <t>Adjudicatario</t>
  </si>
  <si>
    <t>Agenda 1</t>
  </si>
  <si>
    <t>MADRID, 18 de enero de 2024</t>
  </si>
  <si>
    <t>Conferencia Sectorial de Vivienda, Urbanismo y Suelo.</t>
  </si>
  <si>
    <t>Tren</t>
  </si>
  <si>
    <t>SANANDER VIAJES SL</t>
  </si>
  <si>
    <t>Agenda 2</t>
  </si>
  <si>
    <t>MADRID, 25 y 26 de enero de 2024</t>
  </si>
  <si>
    <t>FITUR</t>
  </si>
  <si>
    <t>194,40 + 179,75 = 374,15 €</t>
  </si>
  <si>
    <t>Hotel + Tren</t>
  </si>
  <si>
    <t>Agenda 3</t>
  </si>
  <si>
    <t>MADRID, 14 y 15 de febrero de 2024</t>
  </si>
  <si>
    <t>Reunión bilateral con la ministra de Vivienda y Agenda Urbana</t>
  </si>
  <si>
    <t>91,80 + 72,55 + 72,55 = 236,90</t>
  </si>
  <si>
    <t>Agenda 4</t>
  </si>
  <si>
    <t>MADRID, 7 y 8 de marzo de 2024</t>
  </si>
  <si>
    <t>Conferencia sectorial para la Agenda 2030</t>
  </si>
  <si>
    <t>164,57 + 142,10 = 306,67</t>
  </si>
  <si>
    <t>Agenda 5</t>
  </si>
  <si>
    <t>MADRID, 23 y 24 de abril de 2024</t>
  </si>
  <si>
    <t>Reunión con el Secretario de Estado de Vivienda</t>
  </si>
  <si>
    <t>Hotel</t>
  </si>
  <si>
    <t>Agenda 6</t>
  </si>
  <si>
    <t>MADRID, 14 de mayo de 2024</t>
  </si>
  <si>
    <t>Reunión con el Secretario de Estado de Memoria Democrática</t>
  </si>
  <si>
    <t>Agenda 7</t>
  </si>
  <si>
    <t>MADRID, 23 y 24 de mayo de 2024</t>
  </si>
  <si>
    <t>Conferencia Sectorial de Vivienda y Agenda Urbana</t>
  </si>
  <si>
    <t>Agenda 8</t>
  </si>
  <si>
    <t>MADRID, 5 y 6 de junio de 2024</t>
  </si>
  <si>
    <t>Consejo Territorial de Memoria Democrática</t>
  </si>
  <si>
    <t>Agenda 9</t>
  </si>
  <si>
    <t>Manutención</t>
  </si>
  <si>
    <t>Resarcimiento de gastos por cuantía exacta</t>
  </si>
  <si>
    <t>Agenda 10</t>
  </si>
  <si>
    <t>MADRID, 21 a 23 de julio de 2024</t>
  </si>
  <si>
    <t>Desayuno con Ministra de Juventud e Infancia y visita al Congreso</t>
  </si>
  <si>
    <t>Agenda 11</t>
  </si>
  <si>
    <t>MADRID, 18 y 19 de septiembre de 2024</t>
  </si>
  <si>
    <t>Reunión con Secretario General de Consumo y Juego, Andrés Barragán e Inauguración de la 33ª Muestra de Artes Plásticas del Principado de Asturias (MAPPA)</t>
  </si>
  <si>
    <t>Agenda 12</t>
  </si>
  <si>
    <t>Agenda 13</t>
  </si>
  <si>
    <t>MADRID, 2 y 3 de octubre de 2024</t>
  </si>
  <si>
    <t>Reunión de la Conferencia Sectorial de Vivienda y Agenda Urbana</t>
  </si>
  <si>
    <t>Agenda 14</t>
  </si>
  <si>
    <t>Manutención y locomoción</t>
  </si>
  <si>
    <t>Agenda 15</t>
  </si>
  <si>
    <t>MADRID, 29 de octubre de 2024</t>
  </si>
  <si>
    <t>Reunión con el Secretario de Estado de Vivienda y Agenda Urbana</t>
  </si>
  <si>
    <t>Agenda 16</t>
  </si>
  <si>
    <t>Agenda 17</t>
  </si>
  <si>
    <t>TENERIFE, 8 de noviembre de 2024</t>
  </si>
  <si>
    <t>Conferencia sobre la agenda urbana y rural de Asturias en el marco del III Encuentro Canarias Sostenible.</t>
  </si>
  <si>
    <t>Invitación, no tuvo gastos de hotel ni desplazamiento</t>
  </si>
  <si>
    <t>Agenda 18</t>
  </si>
  <si>
    <t>Agenda 19</t>
  </si>
  <si>
    <t>MADRID, 28 de noviembre de 2024</t>
  </si>
  <si>
    <t>Reunión de la 32º de la Conferencia Sectorial Consumo. Cancelada.</t>
  </si>
  <si>
    <t>Gastos cancelación tren</t>
  </si>
  <si>
    <t>María Josefa Miranda Fernández, Jefa de Gabinete</t>
  </si>
  <si>
    <t>Manutención y locomoción Consejero y Jefa de Gabinete</t>
  </si>
  <si>
    <t>194,40 + 176,80 = 371,20 €</t>
  </si>
  <si>
    <t>Locomoción Consejero y Jefa de Gabinete</t>
  </si>
  <si>
    <t>Manutención Consejero y Jefa de Gabinete</t>
  </si>
  <si>
    <t>Manutención y Consejero y Jefa de Gabinete</t>
  </si>
  <si>
    <t>PAMPLONA, 5 a 7 de junio 2024</t>
  </si>
  <si>
    <t>Jornadas sobre la implementación de la Ley de Vivienda en Navarra</t>
  </si>
  <si>
    <t>Agenda 20</t>
  </si>
  <si>
    <t>Agenda 21</t>
  </si>
  <si>
    <t>Agenda 22</t>
  </si>
  <si>
    <t>Hotel + Avión</t>
  </si>
  <si>
    <t>Agenda 23</t>
  </si>
  <si>
    <t>Agenda 24</t>
  </si>
  <si>
    <t>Agenda 25</t>
  </si>
  <si>
    <t>Beatriz González Prieto, Viceconsejera de Derechos Ciudadanos</t>
  </si>
  <si>
    <t>MADRID, 25 de Enero de 2024</t>
  </si>
  <si>
    <t>MADRID, 14 de Mayo de 2024</t>
  </si>
  <si>
    <t>Reunión en el Ministerio de Consumo y 33ª Muestra de Artes Plásticas</t>
  </si>
  <si>
    <t>VILLAVICIOSA 13/01/2024</t>
  </si>
  <si>
    <t>VISITA INCENDIO EN VIVIENDA</t>
  </si>
  <si>
    <t>Viajó en coche particular (ida y vuelta)</t>
  </si>
  <si>
    <t>Kilometraje</t>
  </si>
  <si>
    <t>Se abonará en dietas</t>
  </si>
  <si>
    <t>LANGREO 27/02/2024</t>
  </si>
  <si>
    <t>REUNIÓN CONCEJAL URBANISMO</t>
  </si>
  <si>
    <t>NAVIA 28/02/2024</t>
  </si>
  <si>
    <t>REUNIÓN ALCALDES GRUPO DESARROLLO RURAL</t>
  </si>
  <si>
    <t>LLANES 21/03/2024</t>
  </si>
  <si>
    <t>JORNADA ORDENACIÓN DEL TERRITORIO</t>
  </si>
  <si>
    <t>POLA DE LENA 19/04/2024</t>
  </si>
  <si>
    <t>JORNADA ALTA VELOCIDAD ASTURIAS</t>
  </si>
  <si>
    <t>MADRID 15/04/2024 a 17/04/2024</t>
  </si>
  <si>
    <t>VISITA OBRAS SEDES</t>
  </si>
  <si>
    <t>tren + hotel + coche de alquiler</t>
  </si>
  <si>
    <t>Sanander SL</t>
  </si>
  <si>
    <t>Taxi Madrid</t>
  </si>
  <si>
    <t>LANGREO 23/04/2024</t>
  </si>
  <si>
    <t>REUNIÓN NITRASTUR</t>
  </si>
  <si>
    <t>VEGADEO 09/05/2024</t>
  </si>
  <si>
    <t>SEXTAFERIA DEL OCCIDENTE</t>
  </si>
  <si>
    <t>SOTO DE RIBERA 13/06/2024</t>
  </si>
  <si>
    <t>JORNADA  TERRITORIOS EQUILIBRADOS</t>
  </si>
  <si>
    <t>GIJON 14/06/2024</t>
  </si>
  <si>
    <t>REUNIÓN ALCALDESA</t>
  </si>
  <si>
    <t>CANDAMO 16/06/2024</t>
  </si>
  <si>
    <t>REUNIÓN</t>
  </si>
  <si>
    <t>PARQUE MAQUINARIA SEDES 25/06/2024</t>
  </si>
  <si>
    <t>ASAMBLEA TRABAJADORES</t>
  </si>
  <si>
    <t>LA FELGUERA, 28/06/2024</t>
  </si>
  <si>
    <t>ASISTENCIA PREGÓN</t>
  </si>
  <si>
    <t>QUES (PILOÑA) / 31/07/2024</t>
  </si>
  <si>
    <t>REUNIÓN VECINOS</t>
  </si>
  <si>
    <t>GIJÓN 02/08/2024</t>
  </si>
  <si>
    <t>INAUGURACIÓN FIDMA</t>
  </si>
  <si>
    <t>GIJÓN 04/08/2024</t>
  </si>
  <si>
    <t>ACTOS FIDMA</t>
  </si>
  <si>
    <t>GIJÓN 07/08/2024</t>
  </si>
  <si>
    <t>CONFERENCIA CONSTRUCCIÓN MADERA FIDMA</t>
  </si>
  <si>
    <t>VALLADOLID 08/08/2024</t>
  </si>
  <si>
    <t>REUNIÓN ARQURA HOMES-SEDES</t>
  </si>
  <si>
    <t>tren</t>
  </si>
  <si>
    <t>ILLAS 14/09/2024</t>
  </si>
  <si>
    <t>ENCUENTRO PARQUES BATERÍAS</t>
  </si>
  <si>
    <t>SIERO 30/09/2024</t>
  </si>
  <si>
    <t>REUNIÓN PERSONAL SEDES</t>
  </si>
  <si>
    <t>MIERES 06/10/2024</t>
  </si>
  <si>
    <t>FESTIVAL ARQUITECTURA, CULTURA Y TERRITORIO ECOS</t>
  </si>
  <si>
    <t>ALBACETE 8 Y 9/10/2024</t>
  </si>
  <si>
    <t>JORNADAS FEDER</t>
  </si>
  <si>
    <t>tren + hotel</t>
  </si>
  <si>
    <t>GIJÓN 3/12/2024</t>
  </si>
  <si>
    <t>Premios Asociación Jóvenes Empresarios de Asturias</t>
  </si>
  <si>
    <t>DG DE ORDENACIÓN DEL TERRITORIO - IGNACIO RUIZ LATIERRO</t>
  </si>
  <si>
    <t>LAURA LOPEZ DIAZ</t>
  </si>
  <si>
    <t>Málaga 31/01/2024 al 2/2/2024</t>
  </si>
  <si>
    <t>Asistencia a jornadas de Cartografía</t>
  </si>
  <si>
    <t>Soto del Barco 5/06/2024</t>
  </si>
  <si>
    <t>Europan</t>
  </si>
  <si>
    <t>Taxi</t>
  </si>
  <si>
    <t>Madrid 03/07/2024</t>
  </si>
  <si>
    <t xml:space="preserve">Reunión dirección general de Costas y el Mar </t>
  </si>
  <si>
    <t>Avión (ida)+Tren (vuelta)</t>
  </si>
  <si>
    <t xml:space="preserve">Albacete del 7 al 9 de Octubre </t>
  </si>
  <si>
    <t>Feder desarrollo sostenibles</t>
  </si>
  <si>
    <t>Viaje (Tren)+Alojamiento</t>
  </si>
  <si>
    <t>Bilbao 21-22 de octubre 2024</t>
  </si>
  <si>
    <t>Jornadas Ord Litoral Bilbao</t>
  </si>
  <si>
    <t>Viaje (Bus)+ Alojamiento</t>
  </si>
  <si>
    <t>Jesús Daniel Sánchez Fernández, Director General de Vivienda</t>
  </si>
  <si>
    <t>LANGREO 11/01/20204</t>
  </si>
  <si>
    <t>Reunión con Alcaldia</t>
  </si>
  <si>
    <t>Viajo coche particular (ida y vuelta)</t>
  </si>
  <si>
    <t>KILOMETRAJE</t>
  </si>
  <si>
    <t>SE ABONARA EN DIETAS</t>
  </si>
  <si>
    <t>GIJON -SOMIO 19/01/2024</t>
  </si>
  <si>
    <t>13 ANIVERSARIO DE LA UNION DE INMOBILIARIAS</t>
  </si>
  <si>
    <t>GIJON - PARQUE TECNOLOGICO 19/01/2024</t>
  </si>
  <si>
    <t xml:space="preserve">IMPACTO DE LAS TECNOLOGIAS EFICIENCIA ENERGETICA EN EDIFICIOS </t>
  </si>
  <si>
    <t>VEHICULO OFICIAL</t>
  </si>
  <si>
    <t>LUGO DE LLANERA 21/01/2024</t>
  </si>
  <si>
    <t>PRESENTACION CONSTRUCCIONES VIVIENDAS</t>
  </si>
  <si>
    <t>MADRID, 22 de Enero de 2024</t>
  </si>
  <si>
    <t>Reunión sinhoragismo</t>
  </si>
  <si>
    <t>MUROS DE NALON- 30/01/2024</t>
  </si>
  <si>
    <t>MADRID, 15 de Febrero de 2024</t>
  </si>
  <si>
    <t>Aviles-Salinas-Piedras Blancas  27/02/2024</t>
  </si>
  <si>
    <t>Visita Ayuntamiento Aviles , visita viviendas en Salinas y Piedras Blancas</t>
  </si>
  <si>
    <t>Llanera 7-03/2024</t>
  </si>
  <si>
    <t xml:space="preserve">Visita viviendas Axuntase </t>
  </si>
  <si>
    <t>San Martín del Rey Aurelio 11/03/2024</t>
  </si>
  <si>
    <t>Visita viviendas de San Martín del Rey Aurelio</t>
  </si>
  <si>
    <t>Blimea 18/03/2024</t>
  </si>
  <si>
    <t>Visita viviendas Semilla 8</t>
  </si>
  <si>
    <t>Laviana 12/04/2024</t>
  </si>
  <si>
    <t>Visita viviendas de Barredo</t>
  </si>
  <si>
    <t xml:space="preserve"> Aller  (Cabañaquinta )  18/04/2024</t>
  </si>
  <si>
    <t xml:space="preserve"> Visita al Ayuntamiento de Aller</t>
  </si>
  <si>
    <t>MADRID , 24 de Abril de 2024</t>
  </si>
  <si>
    <t>Anulación de billetes de Ave. Reunión con Secretario de Estado de vivienda y Agenda Urbana</t>
  </si>
  <si>
    <t>Mieres - Madrid 24/04/2024</t>
  </si>
  <si>
    <t xml:space="preserve">Reunión Ministerio de Vivienda </t>
  </si>
  <si>
    <t>Viajo en coche oficial del Consejero ( ida y vuelta)</t>
  </si>
  <si>
    <t>Boal 30/04/2024</t>
  </si>
  <si>
    <t xml:space="preserve">Visita al Ayuntamiento y viviendas </t>
  </si>
  <si>
    <t>Viajo coche de parque movil (ida y vuelta)</t>
  </si>
  <si>
    <t>Langreo 08/05/2024</t>
  </si>
  <si>
    <t>Colunga 11/05/2024</t>
  </si>
  <si>
    <t xml:space="preserve">Conferencia en el Museo Muja </t>
  </si>
  <si>
    <t>Laviana 15/05/2024</t>
  </si>
  <si>
    <t>Visita parcela en Laviana</t>
  </si>
  <si>
    <t>Pamplona - Navarra 05 al 07/06/2024</t>
  </si>
  <si>
    <t>Jornadas ley de vivienda en la comunidad foral de Navarra</t>
  </si>
  <si>
    <t>HOTEL (2 NOCHES )</t>
  </si>
  <si>
    <t>San Martín del Rey Aurelio 11/06/2024</t>
  </si>
  <si>
    <t>Visita a barrio de San Vicente</t>
  </si>
  <si>
    <t>Illas 20/06/2024</t>
  </si>
  <si>
    <t>Visita Ayuntamiento de Illas</t>
  </si>
  <si>
    <t>Agenda 26</t>
  </si>
  <si>
    <t>Madrid 08/07/2024 al 09/07/2024</t>
  </si>
  <si>
    <t>Reunión Ministerio de Vivienda y Agenda Urbana</t>
  </si>
  <si>
    <t>Tren ida: 94,54€  Avion vuelta:122,23€  Taxi en Madrid: 41€</t>
  </si>
  <si>
    <t>TREN IDA               AVION VUELTA</t>
  </si>
  <si>
    <t>Agenda 27</t>
  </si>
  <si>
    <t>HOTEL ( 1 NOCHE )</t>
  </si>
  <si>
    <t>Agenda 28</t>
  </si>
  <si>
    <t>Aviles 10/07/2024</t>
  </si>
  <si>
    <t>Reunión Ayuntamiento de Avíles</t>
  </si>
  <si>
    <t>Agenda 29</t>
  </si>
  <si>
    <t>La Felguera 10/07/2024</t>
  </si>
  <si>
    <t>Visita por la tarde barrio de Urquijo en la Felguera.</t>
  </si>
  <si>
    <t>Agenda 30</t>
  </si>
  <si>
    <t>Salas 12/07/2024</t>
  </si>
  <si>
    <t>Reunión con alcalde del ayuntamiento de Salas</t>
  </si>
  <si>
    <t>Agenda 31</t>
  </si>
  <si>
    <t>Aviles 01/08/2024</t>
  </si>
  <si>
    <t>Ayuntamiento de Aviles</t>
  </si>
  <si>
    <t>Agenda 32</t>
  </si>
  <si>
    <t>Gijón 02/08/2024</t>
  </si>
  <si>
    <t>Acto de inauguración de FIDMA 2024</t>
  </si>
  <si>
    <t>Agenda 33</t>
  </si>
  <si>
    <t>Gijón 04/08/2024</t>
  </si>
  <si>
    <t>Visita FIDMA dia de la Consejeria</t>
  </si>
  <si>
    <t>Agenda 34</t>
  </si>
  <si>
    <t>Almuña, Valdes 24/08/2024</t>
  </si>
  <si>
    <t xml:space="preserve">Visita viviendas </t>
  </si>
  <si>
    <t>Agenda 35</t>
  </si>
  <si>
    <t>De Grado a Oviedo 08/09/2024</t>
  </si>
  <si>
    <t>Acto medallas en el edificio Calatrava</t>
  </si>
  <si>
    <t>Agenda 36</t>
  </si>
  <si>
    <t>Madrid 20-09-2024</t>
  </si>
  <si>
    <t>Reunión Ministerio Vivienda y Agenda Urbana</t>
  </si>
  <si>
    <t>Tren ida y vuelta: 154,08€</t>
  </si>
  <si>
    <t>TREN DE IDA Y VUELTA</t>
  </si>
  <si>
    <t>Agenda 37</t>
  </si>
  <si>
    <t>Madrid 24/09/2024 al 25/09/2024</t>
  </si>
  <si>
    <t>Tren ida y vuelta: 159,01€ / Hotel :248,40€</t>
  </si>
  <si>
    <t>TREN Y HOTEL</t>
  </si>
  <si>
    <t>Agenda 38</t>
  </si>
  <si>
    <t>PIEDRAS BLANCAS- CASTRILLON 03/10/2024</t>
  </si>
  <si>
    <t>Charla coloquio vivienda Piedras Blancas</t>
  </si>
  <si>
    <t>Agenda 39</t>
  </si>
  <si>
    <t>Barcelona 03-10-2024-04-10-2024</t>
  </si>
  <si>
    <t>Ponencia en Observatori Desca - Barcelona</t>
  </si>
  <si>
    <t>TAXIS: 31,90€ Y 35,25€  TASA TURISTICA: 5,50€</t>
  </si>
  <si>
    <t>Agenda 40</t>
  </si>
  <si>
    <t>Oviedo 05-10-2024</t>
  </si>
  <si>
    <t>Participa programas de actividades de Comisiones Obreras de ponente.</t>
  </si>
  <si>
    <t>Agenda 41</t>
  </si>
  <si>
    <t>Tudela Veguín 08/10/2024</t>
  </si>
  <si>
    <t>Reunión con vecinos en centro social Tudela Veguín</t>
  </si>
  <si>
    <t>Agenda 42</t>
  </si>
  <si>
    <t>Sevilla 21/10/2024 al 23/10/2024</t>
  </si>
  <si>
    <t>Ponencia en Congreso Nacional de rehabilitación avanzada</t>
  </si>
  <si>
    <t>Agenda 43</t>
  </si>
  <si>
    <t>Segovia 27/10/2024 al 29/10/2024</t>
  </si>
  <si>
    <t>Ponente en VI Congreso ITE  en Segovia  y Reunion Madrid</t>
  </si>
  <si>
    <t>IDA EN TREN:88,43€          LA VUELTA VINO EN COCHE CONSEJERO.</t>
  </si>
  <si>
    <t>Agenda 44</t>
  </si>
  <si>
    <t>Avilés - Gijón 19/11/2024</t>
  </si>
  <si>
    <t>Notaria en Avilés y en Gijón</t>
  </si>
  <si>
    <t>COCHE OFICIAL</t>
  </si>
  <si>
    <t>PARKING</t>
  </si>
  <si>
    <t>Agenda 45</t>
  </si>
  <si>
    <t>Avilés 22/11/2024</t>
  </si>
  <si>
    <t>Visita parcelas en Avilés</t>
  </si>
  <si>
    <t>Agenda 46</t>
  </si>
  <si>
    <t>Pravia 04/12/2024</t>
  </si>
  <si>
    <t>Notaria de Pravia</t>
  </si>
  <si>
    <t>Agenda 47</t>
  </si>
  <si>
    <t>Nava 12/12/2024</t>
  </si>
  <si>
    <t>Visita Edificio Prau-Llamargo</t>
  </si>
  <si>
    <t>Agenda 48</t>
  </si>
  <si>
    <t>Pravia 19/12/2024</t>
  </si>
  <si>
    <t>Agenda 49</t>
  </si>
  <si>
    <t>Lugones- Siero 28/12/2024</t>
  </si>
  <si>
    <t>Visita pisos en Lugones</t>
  </si>
  <si>
    <t>León (25/09/2024 al 27/09/2024)</t>
  </si>
  <si>
    <t>IX Congreso Internacional Transparencia y Gobierno Abierto</t>
  </si>
  <si>
    <t>Trenes: 172,45€
Alojamiento: 296,88€</t>
  </si>
  <si>
    <t>Trenes y Hotel</t>
  </si>
  <si>
    <t>SANANDER (Acuerdo Marco</t>
  </si>
  <si>
    <t>Lugo de Llanera (12/10/2024)</t>
  </si>
  <si>
    <t>Actos con motivio del Ochobre Trans</t>
  </si>
  <si>
    <t>Vehículo propio</t>
  </si>
  <si>
    <t>Avilés (18/10/2024)</t>
  </si>
  <si>
    <t>Jornada "Recursos de apoyo a la juventud LGTBIQ+"</t>
  </si>
  <si>
    <t>Tapia de Casariego (19/10/2024)</t>
  </si>
  <si>
    <t>XII Marcha Solidaria del Occidente</t>
  </si>
  <si>
    <t>Navia (26/10/2024)</t>
  </si>
  <si>
    <t>XIX Encuentro de Asociaciones del Noroccidente</t>
  </si>
  <si>
    <t>Arriondas (20/11/2024)</t>
  </si>
  <si>
    <t>1ª reunión con entidades sociales del oriente para abordar la elaboración de la futura Ley de Participación asturiana.</t>
  </si>
  <si>
    <t xml:space="preserve"> Se abonará en dietas</t>
  </si>
  <si>
    <t>Sevilla (25/11/2024 al 28/11/2024)</t>
  </si>
  <si>
    <t>XIV Conferencia Interautonómica de Participación Ciudadana</t>
  </si>
  <si>
    <t>Se abonará a Sanander Agencia Viajes - Acuerdo marco</t>
  </si>
  <si>
    <t>Vegadeo (30/11/2024)</t>
  </si>
  <si>
    <t xml:space="preserve"> II Feria de la Economía social y Solidaria de Asturias en el Recinto Ferial de Vegadeo</t>
  </si>
  <si>
    <t>Gijón (09/12/2024)</t>
  </si>
  <si>
    <t>XXXIX Gala del Deporte Asturiano</t>
  </si>
  <si>
    <t>Avilés (12/01/2024)</t>
  </si>
  <si>
    <t>Jornadas de Memoria</t>
  </si>
  <si>
    <t xml:space="preserve">Viajó en coche particular - ida y vuelta </t>
  </si>
  <si>
    <t>Langreo (22/01/2024)</t>
  </si>
  <si>
    <t>Desarrollo de proyectos de Memoria y Archivo con alcaldía  y concejalía de Memoria</t>
  </si>
  <si>
    <t>Avilés (27/01/2024)</t>
  </si>
  <si>
    <t>Presentación Documental</t>
  </si>
  <si>
    <t>Gijón (29/01/2024)</t>
  </si>
  <si>
    <t>Presentación Documental MUSOC</t>
  </si>
  <si>
    <t>Langreo (31/01/2024)</t>
  </si>
  <si>
    <t>Proyección película Tres muertes de Teófilo del Valle</t>
  </si>
  <si>
    <t>Gijón (19/02/2024)</t>
  </si>
  <si>
    <t>Reunión Asoc. Lázaro Cárdenas</t>
  </si>
  <si>
    <t>Candás (21/02/2024)</t>
  </si>
  <si>
    <t>Reunión Asoc. Republicana Cristino García</t>
  </si>
  <si>
    <t>Colunga (24/02/2024)</t>
  </si>
  <si>
    <t>Acto de colocación de Stolpersteine en Luces y Lastres</t>
  </si>
  <si>
    <t>Gijón (15/03/2024)</t>
  </si>
  <si>
    <t>Participación acto FAMYR</t>
  </si>
  <si>
    <t>San Sebastián (20/03/2024)</t>
  </si>
  <si>
    <t>Visita a las instalaciones de Aranzadi</t>
  </si>
  <si>
    <t>Vehículo oficial</t>
  </si>
  <si>
    <t>Grado (04/04/2024)</t>
  </si>
  <si>
    <t>Reunión Asoc. Para la Recuperación de la Memoria Histórica (ARMH)</t>
  </si>
  <si>
    <t>Piedras Blancas (04/04/2024)</t>
  </si>
  <si>
    <t>Charla coloquio Castrillonenses en los Campos Nazis</t>
  </si>
  <si>
    <t>05/04/2024)</t>
  </si>
  <si>
    <t>Visita a Bañugues por reunión de trabajo</t>
  </si>
  <si>
    <t>Candás (12/04/2024)</t>
  </si>
  <si>
    <t>Proyección Documental Vitoria 3 de marzo</t>
  </si>
  <si>
    <t>Gijón (12/04/2024)</t>
  </si>
  <si>
    <t>Acto Asociación Asturias Socialista</t>
  </si>
  <si>
    <t>Oviedo (13/04/2024)</t>
  </si>
  <si>
    <t>Encuentro de Asociaciones, conferencia Leopolo Tolivar Alas</t>
  </si>
  <si>
    <t>Kilometraje Llanes - Oviedo</t>
  </si>
  <si>
    <t>Oviedo (14/04/2024)</t>
  </si>
  <si>
    <t>Acto cementerio de Oviedo</t>
  </si>
  <si>
    <t>Lena (14/04/2024)</t>
  </si>
  <si>
    <t>Acto republicano en Lena</t>
  </si>
  <si>
    <t>Kilometraje Oviedo - Lena - Llanes</t>
  </si>
  <si>
    <t>Salinas - Castrillón (20/04/2024)</t>
  </si>
  <si>
    <t>Acto colocación Stolpersteine</t>
  </si>
  <si>
    <t xml:space="preserve">Kilometraje </t>
  </si>
  <si>
    <t>Gijón (20/04/2024)</t>
  </si>
  <si>
    <t>Presentación libro La Fosa de Tiraña</t>
  </si>
  <si>
    <t>Alto del Fitu (21/04/2024)</t>
  </si>
  <si>
    <t>Acto republicano en el Mirador del Fitu</t>
  </si>
  <si>
    <t>Laviana (21/04/2024)</t>
  </si>
  <si>
    <t>Acto en la Fosa de Tiraña</t>
  </si>
  <si>
    <t>Pola de Siero (07/05/2024)</t>
  </si>
  <si>
    <t>Archivo Histórico Oviedo (08/05/2024)</t>
  </si>
  <si>
    <t>Acto día del Exilio</t>
  </si>
  <si>
    <t>Mieres (08/05/2024)</t>
  </si>
  <si>
    <t>Acto Trilogía de la Memoria, cine y Memoria Democrática</t>
  </si>
  <si>
    <t>Gijón (09/05/2024)</t>
  </si>
  <si>
    <t>Visita con motivo jornadas de Memoria</t>
  </si>
  <si>
    <t>Sotres - Cabrales (12/05/2024)</t>
  </si>
  <si>
    <t>Inauguración placa homenaje a los luchadores por la libertad</t>
  </si>
  <si>
    <t>Avilés (13/05/2024)</t>
  </si>
  <si>
    <t>Inauguración exposición Stolen Memory</t>
  </si>
  <si>
    <t xml:space="preserve">Madrid (14/05/2024) </t>
  </si>
  <si>
    <t>Reunión Secretario de Estado de Memoria Democrática</t>
  </si>
  <si>
    <t>Sanander</t>
  </si>
  <si>
    <t>Gijón (22/05/2024)</t>
  </si>
  <si>
    <t>Gijón (23/05/2024)</t>
  </si>
  <si>
    <t>Jornadas de Memoria Democrática, Exilio y Deportación</t>
  </si>
  <si>
    <t>Gijón (24/05/2024)</t>
  </si>
  <si>
    <t>Gijón (25/05/2024)</t>
  </si>
  <si>
    <t>Landrio - Las Regueras (31/05/2024)</t>
  </si>
  <si>
    <t>Visita a la Fosa El Molín de Xilu</t>
  </si>
  <si>
    <t xml:space="preserve">La Caridad - El Franco (05/06/2024) </t>
  </si>
  <si>
    <t>Visita a la Fosa del cementerio de La Caridad</t>
  </si>
  <si>
    <t>Gijón
(17/06/2024)</t>
  </si>
  <si>
    <t>Inauguración de la exposición Adoquines de la Memoria Stolpersteine</t>
  </si>
  <si>
    <t>Gijón
(19/06/2024)</t>
  </si>
  <si>
    <t>Reunión con Asociación Astur Cubana Bartolomé de las Casas</t>
  </si>
  <si>
    <t>Gijón
(20/06/2024)</t>
  </si>
  <si>
    <t>Reunión con Asociación Lázaro Cárdenas</t>
  </si>
  <si>
    <t>Gijón
(18/07/2024)</t>
  </si>
  <si>
    <t>Encuentros de memoria</t>
  </si>
  <si>
    <t>Gijón
(24/07/2024)</t>
  </si>
  <si>
    <t>Entrevista en la RPA</t>
  </si>
  <si>
    <t>Candás
(28/8/2024)</t>
  </si>
  <si>
    <t>Reunión de trabajo con Ayuntamiento de Carreño y Asociación Cristino García</t>
  </si>
  <si>
    <t>Avilés
(18/09/2024)</t>
  </si>
  <si>
    <t>Acto Paisajes de Memoria Didáctica para la construcción democrática</t>
  </si>
  <si>
    <t>Grado
(20/09/2024)</t>
  </si>
  <si>
    <t>Jornadas y exposición de Memoria Democrática de Grado</t>
  </si>
  <si>
    <t>Llanes
(21/09/2024)</t>
  </si>
  <si>
    <t>Acto de Memoria Democrática de El Mazucu</t>
  </si>
  <si>
    <t>Grado
(21/09/2024)</t>
  </si>
  <si>
    <t>Acto de homenaje y entrega de dipomas de reconocimiento y reparación a 54 personas represaliadas de Grado</t>
  </si>
  <si>
    <t>Oviedo
(28/09/2024)</t>
  </si>
  <si>
    <t>Acto Fosa Común de Oviedo, lugar de la Memoria Democrática</t>
  </si>
  <si>
    <t>Grado
(29/09/2024)</t>
  </si>
  <si>
    <t>Dia'l Traxe'l Pais VIII Concursu y Muestra de Traxes Tradicionales Asturianos</t>
  </si>
  <si>
    <t>Mieres
(03/10/2024)</t>
  </si>
  <si>
    <t>Presentación del libro "Guía de la Revolución del 34 en Mieres"</t>
  </si>
  <si>
    <t>Mieres
(04/10/2024)</t>
  </si>
  <si>
    <t>Inauguración de la exposición fotográfica "Donde no habite el olvido"</t>
  </si>
  <si>
    <t>Agenda 50</t>
  </si>
  <si>
    <t>Avilés
(05/10/2024)</t>
  </si>
  <si>
    <t>Reunión de trabajo con familiares de las víctimas de la Fosa de la Lloba</t>
  </si>
  <si>
    <t>Agenda 51</t>
  </si>
  <si>
    <t>Llanes
(05/10/2024)</t>
  </si>
  <si>
    <t>Presentación de la novela gráfica "Cumbres en pié de guerra. La batalla de El Mazucu" y al coloquio sobre la creación de la novela</t>
  </si>
  <si>
    <t>Agenda 52</t>
  </si>
  <si>
    <t>Langreo
(08/10/2024)</t>
  </si>
  <si>
    <t>Visita guiada entre La Felguera y Sama e inauguración de la exposición "Ochobre del 34"</t>
  </si>
  <si>
    <t>Agenda 53</t>
  </si>
  <si>
    <t>Mieres
(10/10/2024)</t>
  </si>
  <si>
    <t>Inauguración de la jornadas conmemorativas del 90 aniversario de la Revolución de Octubre de  1934</t>
  </si>
  <si>
    <t>Agenda 54</t>
  </si>
  <si>
    <t>Mieres
(12/10/2024)</t>
  </si>
  <si>
    <t>Visita guiada por Ernesto Burgos por los lugares más emblemáticos de la Revolución del 34 y homenaje a Manuel Grossi Mier</t>
  </si>
  <si>
    <t>Agenda 55</t>
  </si>
  <si>
    <t>Barres, Castropol
(16/10/2024)</t>
  </si>
  <si>
    <t>Acto de colocación de Stolpersteine</t>
  </si>
  <si>
    <t>Vehículo gabinete viceconsejería</t>
  </si>
  <si>
    <t>Agenda 56</t>
  </si>
  <si>
    <t>Avilés
(18/10/2024)</t>
  </si>
  <si>
    <t>Inauguración VI jornadas de Memoria Democrática organizadas por la plataforma pro servicios públicos de Avilés y comarca</t>
  </si>
  <si>
    <t>Agenda 57</t>
  </si>
  <si>
    <t>Turón, Mieres
(19/10/2024)</t>
  </si>
  <si>
    <t>Acto de entrega XVI galardones Pozu Fortuna</t>
  </si>
  <si>
    <t>Agenda 58</t>
  </si>
  <si>
    <t>Gijón
(26/10/2024)</t>
  </si>
  <si>
    <t>Presentación de libro "Los olvidados de 1937. El exilio republicano asturiano"</t>
  </si>
  <si>
    <t>Agenda 59</t>
  </si>
  <si>
    <t xml:space="preserve">Madrid (31/10/2024) </t>
  </si>
  <si>
    <t>Día de recuerdo y homenaje a todas las víctimas del golpe militar, la Guerra y la Dictadura. (acto anulado por la dana)</t>
  </si>
  <si>
    <t>Agenda 60</t>
  </si>
  <si>
    <t>Carrocera y casa cultura de El Entrego (SMRA)
(08/11/2024)</t>
  </si>
  <si>
    <t>Homenaje a Gaspar García Laviana e inauguración de la exposición sobre el mismo</t>
  </si>
  <si>
    <t>Agenda 61</t>
  </si>
  <si>
    <t>Oviedo
(09/11/2024)</t>
  </si>
  <si>
    <t>Entrega del XIV premio 13 Rosas Asturias</t>
  </si>
  <si>
    <t>Agenda 62</t>
  </si>
  <si>
    <t>San Miguel de la Barreda (siero)
(10/11/2024)</t>
  </si>
  <si>
    <t>Homenaje a los represaliados II República</t>
  </si>
  <si>
    <t>Agenda 63</t>
  </si>
  <si>
    <t>Ayuntamiento SMRA
(11/11/2024)</t>
  </si>
  <si>
    <t>Pleno del Ayuntamiento</t>
  </si>
  <si>
    <t>Agenda 64</t>
  </si>
  <si>
    <t>El Ferrol (12/11/2024)</t>
  </si>
  <si>
    <t>Visita preliminar a la digitalización de la información allí depositada relativa al Principado</t>
  </si>
  <si>
    <t>Agenda 65</t>
  </si>
  <si>
    <t>Avilés (13/11/2024)</t>
  </si>
  <si>
    <t>Charla coloquio sobre las víctimas del franquismo en Paterna(Valencia) ciencia, memoria, reparación en el marcho de las VI Jornadas de memoria democrática</t>
  </si>
  <si>
    <t>Agenda 66</t>
  </si>
  <si>
    <t>Pamplona (14/11/2024 al 16/11/2024)</t>
  </si>
  <si>
    <t>II Congreso historia con memoria en la educación</t>
  </si>
  <si>
    <t>Alojamiento</t>
  </si>
  <si>
    <t>Agenda 67</t>
  </si>
  <si>
    <t>Agenda 68</t>
  </si>
  <si>
    <t>Gijón (19/11/2024)</t>
  </si>
  <si>
    <t>Estremo largometraje "Tres hombres no pueden ocultarse bajo la tapa de un puchero"</t>
  </si>
  <si>
    <t>Agenda 69</t>
  </si>
  <si>
    <t>El Entrego (4/12/2024)</t>
  </si>
  <si>
    <t>XXI Concurso de Microrrelatos Mineros Manuel Nevado Madrid</t>
  </si>
  <si>
    <t>Agenda 70</t>
  </si>
  <si>
    <t>Madrid (10/12/2024)</t>
  </si>
  <si>
    <t>Día de recuerdo y homenaje a todas las víctimas del golpe militar, la Guerra y la Dictadura</t>
  </si>
  <si>
    <t>Agenda 71</t>
  </si>
  <si>
    <t>El Franco (16/12/2024)</t>
  </si>
  <si>
    <t>Trabajos de exhumación fosa cementerio La Caridad</t>
  </si>
  <si>
    <t>Agenda 72</t>
  </si>
  <si>
    <t>Mieres (17/12/2024)</t>
  </si>
  <si>
    <t>Visita al centro de Educación de Personas Adultas del Caudal</t>
  </si>
  <si>
    <t>Agenda 73</t>
  </si>
  <si>
    <t>Gijón (17/12/2024)</t>
  </si>
  <si>
    <t>Presentación libro Cartas de exiliadas.</t>
  </si>
  <si>
    <t>Agenda 74</t>
  </si>
  <si>
    <t>El Franco (19/12/2024)</t>
  </si>
  <si>
    <t>Madrid 14 de marzo</t>
  </si>
  <si>
    <t>Asiste a la Comisión Sectorial para la Agenda 2030</t>
  </si>
  <si>
    <t xml:space="preserve">Tren y autobús </t>
  </si>
  <si>
    <t>Sanander Viajes</t>
  </si>
  <si>
    <t>Málaga 3-5/7/2024</t>
  </si>
  <si>
    <t xml:space="preserve">IV Asamblea de la Red de Entidades Locales para la Agenda 2030. Jornada compromiso local con la Agenda 2030 </t>
  </si>
  <si>
    <t>Tren, avión y hotel</t>
  </si>
  <si>
    <t>Se reúne con Eider Inunciaga, Concejala Delegada de Euskera, Atención y Participación Ciudadana, Agenda 2030 e Internacional del Ayuntamiento de Bilbao</t>
  </si>
  <si>
    <t>Autobús</t>
  </si>
  <si>
    <t>Pamplona 18-19/11/2024</t>
  </si>
  <si>
    <t>Asiste a la jornada titulada "Alianza Navarra por los ODS", organizada por el Gobierno de Navarra</t>
  </si>
  <si>
    <t>Madrid, del 11/03/2024 al 12/03/2024</t>
  </si>
  <si>
    <t>177ª Comisión Sectorial de Consumo</t>
  </si>
  <si>
    <t>Tren y Hotel</t>
  </si>
  <si>
    <t>Infiestu 14/06/2024</t>
  </si>
  <si>
    <t>entrega de premios consumópolis</t>
  </si>
  <si>
    <t>Xixón21/06/2024</t>
  </si>
  <si>
    <t>Invitación asamblea general FADE</t>
  </si>
  <si>
    <t>Uviéu 22/06/2024</t>
  </si>
  <si>
    <t>Invitación 1º Encuentro de los pioneros en la protección de los consumidores en España</t>
  </si>
  <si>
    <t>Madrid 18/09/2024</t>
  </si>
  <si>
    <t>Reunión en el ministerio de Derechos Sociales, Consumo y Agenda 2030</t>
  </si>
  <si>
    <t xml:space="preserve">61,20€  (tren) ; 61,65€ (bus) y  22,31€ cancelacion tren </t>
  </si>
  <si>
    <t xml:space="preserve">tren y autobus </t>
  </si>
  <si>
    <t xml:space="preserve">Acto institucional día de la memoria </t>
  </si>
  <si>
    <t xml:space="preserve">entrega de premios consumópolis Madrid ( Anulado Dana) </t>
  </si>
  <si>
    <t xml:space="preserve">17,83 € tren y 17.83€ tren ( jefa de seccion)  </t>
  </si>
  <si>
    <t xml:space="preserve">tren </t>
  </si>
  <si>
    <t>Entrevista en RPA Black Friday</t>
  </si>
  <si>
    <t xml:space="preserve">entrega de premios consumópolis Madrid </t>
  </si>
  <si>
    <t>Gijón (17/1/2024)</t>
  </si>
  <si>
    <t>Inauguración MAPPA Gijón</t>
  </si>
  <si>
    <t>Madrid (25/1/2024)</t>
  </si>
  <si>
    <t>Reunión con la ministra de Juventud</t>
  </si>
  <si>
    <t>Mieres (23/2/2024)</t>
  </si>
  <si>
    <t>Reunión con el alcalde de Mieres y concejales</t>
  </si>
  <si>
    <t>Laviana (18/3/2024)</t>
  </si>
  <si>
    <t>Visita a la Oficina Joven de Pola de Laviana</t>
  </si>
  <si>
    <t>Gijón (18/4/2024)</t>
  </si>
  <si>
    <t>Asistencia a la inauguración del Premio Astragal</t>
  </si>
  <si>
    <t>Gijón (16/5/2024)</t>
  </si>
  <si>
    <t>Asistencia a la inauguración de la exposición Rodrigo Cuevas</t>
  </si>
  <si>
    <t>San Martín del Rey Aurelio (29/5/2024)</t>
  </si>
  <si>
    <t>Presentación libro Pelayo Villanueva - ganador Asturias Joven 2022 de Narrativa</t>
  </si>
  <si>
    <t>Mieres (5/6/2024)</t>
  </si>
  <si>
    <t>Reunión con Asociación Vecinal de Bustiello</t>
  </si>
  <si>
    <t>Avilés (6/6/2024)</t>
  </si>
  <si>
    <t>Bienvenida a participantes en formación para entidades recíen acreditadas CES</t>
  </si>
  <si>
    <t>Gijón (7/6/2024)</t>
  </si>
  <si>
    <t>Presentación de los Encuentros de la Juventud de Cabueñes</t>
  </si>
  <si>
    <t>Mieres (13/6/2024)</t>
  </si>
  <si>
    <t>Visita al Albergue de Bustiello con el gerente de REAJ</t>
  </si>
  <si>
    <t>Gijón (13/6/2024)</t>
  </si>
  <si>
    <t>Asistencia a la inauguración de la exposición Millennials, el arte multimedia de la Generación Y</t>
  </si>
  <si>
    <t>Gijón (22/6/2024)</t>
  </si>
  <si>
    <t>Presentación libros ganadores Premio Asturias Joven</t>
  </si>
  <si>
    <t>Cabranes (18/7/2024)</t>
  </si>
  <si>
    <t>Participación en el encuentro de participación juvenil del programa Erasmus+</t>
  </si>
  <si>
    <t>Viaje en coche particular</t>
  </si>
  <si>
    <t>No conlleva abono de dieta</t>
  </si>
  <si>
    <t>Llanera (28/8/2024)</t>
  </si>
  <si>
    <t>San Martín del Rey Aurelio (2/9/2024)</t>
  </si>
  <si>
    <t>Inauguración FEMEX</t>
  </si>
  <si>
    <t>Gijón (6/9/2024)</t>
  </si>
  <si>
    <t>Asistencia a la inauguración de la CometCon 2024</t>
  </si>
  <si>
    <t>Gijón (17/9/2024)</t>
  </si>
  <si>
    <t>Asistencia a la presentación  del proyecto Futuro&amp;Co</t>
  </si>
  <si>
    <t>Madrid (18/9/2024)</t>
  </si>
  <si>
    <t>Inauguración MAPPA Madrid</t>
  </si>
  <si>
    <t>Viaje en tren + taxi</t>
  </si>
  <si>
    <t>Gijón (2/10/2024)</t>
  </si>
  <si>
    <t>Presentación del Festival de Cine de Gijón</t>
  </si>
  <si>
    <t>Gijón (9/11/2024)</t>
  </si>
  <si>
    <t>Jornada de Emancipación Juvenil "Aquí no hay quien viva"</t>
  </si>
  <si>
    <t>Gijón (11/10/2024)</t>
  </si>
  <si>
    <t>Encuentros Internacionales de la Juventud de Cabueñes</t>
  </si>
  <si>
    <t>XIX Encuentro de Ascociaciones - Noroccidente de Asturias</t>
  </si>
  <si>
    <t>Avileś (13/11/2024)</t>
  </si>
  <si>
    <t>Inauguración MAPPA 34 Avilés</t>
  </si>
  <si>
    <t>Gijón (17/11/2024)</t>
  </si>
  <si>
    <t>Estreno proyección corto ganador del Premio Nuevos Realizadores 2023</t>
  </si>
  <si>
    <t>Gijón (20/11/2024)</t>
  </si>
  <si>
    <t>Jurado Premio Nuevos Realizadores del Principado de Asturias 2024</t>
  </si>
  <si>
    <t>Gijón (23/11/2024)</t>
  </si>
  <si>
    <t>Clausura Festival de Cine de Gijón</t>
  </si>
  <si>
    <t>El Franco (25/11/2024)</t>
  </si>
  <si>
    <t>Acto institucional Día Internacional contra la Violencia hacia las Mujeres</t>
  </si>
  <si>
    <t>Pola de Laviana (27/11/2024)</t>
  </si>
  <si>
    <t>Presentación de informe del Observatorio de Emancipación Juvenil</t>
  </si>
  <si>
    <t>Director General de Juventud - Francisco de Asis Fernández</t>
  </si>
  <si>
    <t>DG DE URBANISMO</t>
  </si>
  <si>
    <t>Directora General de Participación Ciudadana, Transparencia, Diversidad Sexual y LGTBI. NURIA RODRÍGUEZ LÓPEZ</t>
  </si>
  <si>
    <t>Dirección General de Memoria Democrática - Begoña Collado Villa</t>
  </si>
  <si>
    <t>Director General de Agenda 2030 - Juan Antonio González Ponte</t>
  </si>
  <si>
    <t>Director General de Consumo - Faustino Zapico Álvarez</t>
  </si>
  <si>
    <t>Objeto</t>
  </si>
  <si>
    <t xml:space="preserve">Alto Cargo: </t>
  </si>
  <si>
    <t>Bilbao 30/10/2024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</si>
</sst>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_-* #,##0.00\ [$€-40A]_-;\-* #,##0.00\ [$€-40A]_-;_-* &quot;-&quot;??\ [$€-40A]_-;_-@_-"/>
  </numFmts>
  <fonts count="18" x14ac:knownFonts="1">
    <font>
      <sz val="11"/>
      <color theme="1"/>
      <name val="Calibri"/>
      <family val="2"/>
      <scheme val="minor"/>
    </font>
    <font>
      <i/>
      <sz val="9"/>
      <name val="Calibri"/>
      <family val="2"/>
    </font>
    <font>
      <sz val="10"/>
      <name val="Calibri"/>
      <family val="2"/>
    </font>
    <font>
      <sz val="12"/>
      <name val="Calibri"/>
      <family val="2"/>
    </font>
    <font>
      <sz val="12"/>
      <color rgb="FFFF0000"/>
      <name val="Calibri"/>
      <family val="2"/>
    </font>
    <font>
      <b/>
      <sz val="10"/>
      <color indexed="9"/>
      <name val="Calibri"/>
      <family val="2"/>
    </font>
    <font>
      <b/>
      <sz val="10"/>
      <name val="Calibri"/>
      <family val="2"/>
    </font>
    <font>
      <b/>
      <i/>
      <sz val="10"/>
      <name val="Calibri"/>
      <family val="2"/>
    </font>
    <font>
      <i/>
      <sz val="10"/>
      <name val="Calibri"/>
      <family val="2"/>
    </font>
    <font>
      <sz val="10"/>
      <color indexed="9"/>
      <name val="Calibri"/>
      <family val="2"/>
    </font>
    <font>
      <b/>
      <i/>
      <sz val="10"/>
      <color indexed="9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3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/>
      <top style="double">
        <color indexed="55"/>
      </top>
      <bottom/>
      <diagonal/>
    </border>
    <border>
      <left/>
      <right style="thin">
        <color indexed="55"/>
      </right>
      <top style="double">
        <color indexed="55"/>
      </top>
      <bottom/>
      <diagonal/>
    </border>
    <border>
      <left style="thin">
        <color indexed="55"/>
      </left>
      <right style="double">
        <color indexed="55"/>
      </right>
      <top style="double">
        <color indexed="55"/>
      </top>
      <bottom/>
      <diagonal/>
    </border>
    <border>
      <left/>
      <right/>
      <top style="double">
        <color indexed="55"/>
      </top>
      <bottom/>
      <diagonal/>
    </border>
    <border>
      <left/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double">
        <color indexed="55"/>
      </right>
      <top/>
      <bottom style="double">
        <color indexed="55"/>
      </bottom>
      <diagonal/>
    </border>
    <border>
      <left/>
      <right style="thin">
        <color indexed="55"/>
      </right>
      <top style="double">
        <color indexed="55"/>
      </top>
      <bottom style="double">
        <color indexed="55"/>
      </bottom>
      <diagonal/>
    </border>
    <border>
      <left/>
      <right style="double">
        <color indexed="55"/>
      </right>
      <top/>
      <bottom style="double">
        <color indexed="55"/>
      </bottom>
      <diagonal/>
    </border>
    <border>
      <left style="thin">
        <color indexed="55"/>
      </left>
      <right style="double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double">
        <color indexed="55"/>
      </right>
      <top/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/>
      <right style="thin">
        <color indexed="55"/>
      </right>
      <top style="thin">
        <color indexed="55"/>
      </top>
      <bottom style="double">
        <color indexed="55"/>
      </bottom>
      <diagonal/>
    </border>
    <border>
      <left/>
      <right style="double">
        <color indexed="55"/>
      </right>
      <top/>
      <bottom/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6" fillId="0" borderId="17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8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18" xfId="0" applyFont="1" applyBorder="1" applyAlignment="1">
      <alignment vertical="center"/>
    </xf>
    <xf numFmtId="14" fontId="1" fillId="0" borderId="0" xfId="0" applyNumberFormat="1" applyFont="1" applyAlignment="1">
      <alignment horizontal="left" vertical="center" wrapText="1"/>
    </xf>
    <xf numFmtId="0" fontId="5" fillId="2" borderId="2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164" fontId="8" fillId="3" borderId="14" xfId="0" applyNumberFormat="1" applyFont="1" applyFill="1" applyBorder="1" applyAlignment="1">
      <alignment horizontal="right" vertical="center"/>
    </xf>
    <xf numFmtId="164" fontId="9" fillId="2" borderId="15" xfId="0" applyNumberFormat="1" applyFont="1" applyFill="1" applyBorder="1" applyAlignment="1">
      <alignment horizontal="right" vertical="center"/>
    </xf>
    <xf numFmtId="164" fontId="9" fillId="2" borderId="16" xfId="0" applyNumberFormat="1" applyFont="1" applyFill="1" applyBorder="1" applyAlignment="1">
      <alignment horizontal="right" vertical="center"/>
    </xf>
    <xf numFmtId="164" fontId="10" fillId="2" borderId="16" xfId="0" applyNumberFormat="1" applyFont="1" applyFill="1" applyBorder="1" applyAlignment="1">
      <alignment horizontal="right" vertical="center"/>
    </xf>
    <xf numFmtId="164" fontId="2" fillId="4" borderId="15" xfId="0" applyNumberFormat="1" applyFont="1" applyFill="1" applyBorder="1" applyAlignment="1">
      <alignment horizontal="right" vertical="center"/>
    </xf>
    <xf numFmtId="164" fontId="2" fillId="0" borderId="19" xfId="0" applyNumberFormat="1" applyFont="1" applyFill="1" applyBorder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164" fontId="2" fillId="0" borderId="19" xfId="0" quotePrefix="1" applyNumberFormat="1" applyFont="1" applyFill="1" applyBorder="1" applyAlignment="1">
      <alignment horizontal="right" vertical="center"/>
    </xf>
    <xf numFmtId="0" fontId="2" fillId="0" borderId="26" xfId="0" applyFont="1" applyBorder="1" applyAlignment="1">
      <alignment horizontal="center" vertical="center"/>
    </xf>
    <xf numFmtId="164" fontId="2" fillId="0" borderId="27" xfId="0" applyNumberFormat="1" applyFont="1" applyFill="1" applyBorder="1" applyAlignment="1">
      <alignment horizontal="right" vertical="center"/>
    </xf>
    <xf numFmtId="164" fontId="9" fillId="2" borderId="24" xfId="0" applyNumberFormat="1" applyFont="1" applyFill="1" applyBorder="1" applyAlignment="1">
      <alignment horizontal="right" vertical="center"/>
    </xf>
    <xf numFmtId="164" fontId="10" fillId="2" borderId="24" xfId="0" applyNumberFormat="1" applyFont="1" applyFill="1" applyBorder="1" applyAlignment="1">
      <alignment horizontal="right" vertical="center"/>
    </xf>
    <xf numFmtId="0" fontId="2" fillId="0" borderId="22" xfId="0" applyFont="1" applyBorder="1" applyAlignment="1">
      <alignment horizontal="center" vertical="center"/>
    </xf>
    <xf numFmtId="164" fontId="2" fillId="0" borderId="21" xfId="0" applyNumberFormat="1" applyFont="1" applyFill="1" applyBorder="1" applyAlignment="1">
      <alignment horizontal="right" vertical="center"/>
    </xf>
    <xf numFmtId="164" fontId="2" fillId="0" borderId="23" xfId="0" applyNumberFormat="1" applyFont="1" applyFill="1" applyBorder="1" applyAlignment="1">
      <alignment horizontal="right" vertical="center"/>
    </xf>
    <xf numFmtId="0" fontId="6" fillId="0" borderId="24" xfId="0" applyFont="1" applyBorder="1" applyAlignment="1">
      <alignment vertical="center"/>
    </xf>
    <xf numFmtId="164" fontId="6" fillId="0" borderId="10" xfId="0" applyNumberFormat="1" applyFont="1" applyBorder="1" applyAlignment="1">
      <alignment vertical="center"/>
    </xf>
    <xf numFmtId="164" fontId="7" fillId="3" borderId="11" xfId="0" applyNumberFormat="1" applyFont="1" applyFill="1" applyBorder="1" applyAlignment="1">
      <alignment vertical="center"/>
    </xf>
    <xf numFmtId="164" fontId="9" fillId="2" borderId="25" xfId="0" applyNumberFormat="1" applyFont="1" applyFill="1" applyBorder="1" applyAlignment="1">
      <alignment horizontal="right" vertical="center"/>
    </xf>
    <xf numFmtId="164" fontId="10" fillId="2" borderId="25" xfId="0" applyNumberFormat="1" applyFont="1" applyFill="1" applyBorder="1" applyAlignment="1">
      <alignment horizontal="right" vertical="center"/>
    </xf>
    <xf numFmtId="164" fontId="2" fillId="4" borderId="19" xfId="0" applyNumberFormat="1" applyFont="1" applyFill="1" applyBorder="1" applyAlignment="1">
      <alignment horizontal="right" vertical="center"/>
    </xf>
    <xf numFmtId="0" fontId="11" fillId="5" borderId="0" xfId="0" applyFont="1" applyFill="1" applyAlignment="1">
      <alignment vertical="center"/>
    </xf>
    <xf numFmtId="0" fontId="0" fillId="5" borderId="0" xfId="0" applyFill="1" applyAlignment="1">
      <alignment vertical="center" wrapText="1"/>
    </xf>
    <xf numFmtId="0" fontId="0" fillId="5" borderId="0" xfId="0" applyFill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11" fillId="6" borderId="28" xfId="0" applyFont="1" applyFill="1" applyBorder="1" applyAlignment="1">
      <alignment horizontal="center" vertical="center" wrapText="1"/>
    </xf>
    <xf numFmtId="0" fontId="11" fillId="6" borderId="28" xfId="0" applyFont="1" applyFill="1" applyBorder="1" applyAlignment="1">
      <alignment horizontal="center" vertical="center"/>
    </xf>
    <xf numFmtId="0" fontId="11" fillId="7" borderId="28" xfId="0" applyFont="1" applyFill="1" applyBorder="1" applyAlignment="1">
      <alignment horizontal="center" vertical="center" wrapText="1"/>
    </xf>
    <xf numFmtId="0" fontId="0" fillId="0" borderId="28" xfId="0" applyFont="1" applyBorder="1" applyAlignment="1">
      <alignment horizontal="left" vertical="center" wrapText="1"/>
    </xf>
    <xf numFmtId="8" fontId="0" fillId="0" borderId="28" xfId="0" applyNumberFormat="1" applyFont="1" applyBorder="1" applyAlignment="1">
      <alignment horizontal="right" vertical="center" wrapText="1"/>
    </xf>
    <xf numFmtId="0" fontId="0" fillId="0" borderId="28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 wrapText="1"/>
    </xf>
    <xf numFmtId="49" fontId="0" fillId="0" borderId="28" xfId="0" applyNumberFormat="1" applyFont="1" applyBorder="1" applyAlignment="1">
      <alignment horizontal="right" vertical="center" wrapText="1"/>
    </xf>
    <xf numFmtId="49" fontId="0" fillId="0" borderId="28" xfId="0" applyNumberFormat="1" applyFont="1" applyFill="1" applyBorder="1" applyAlignment="1">
      <alignment horizontal="right" vertical="center" wrapText="1"/>
    </xf>
    <xf numFmtId="0" fontId="12" fillId="0" borderId="28" xfId="0" applyFont="1" applyBorder="1" applyAlignment="1">
      <alignment horizontal="left" vertical="center" wrapText="1"/>
    </xf>
    <xf numFmtId="8" fontId="12" fillId="0" borderId="28" xfId="0" applyNumberFormat="1" applyFont="1" applyFill="1" applyBorder="1" applyAlignment="1">
      <alignment horizontal="right" vertical="center" wrapText="1"/>
    </xf>
    <xf numFmtId="0" fontId="12" fillId="0" borderId="28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8" fontId="12" fillId="0" borderId="28" xfId="0" applyNumberFormat="1" applyFont="1" applyBorder="1" applyAlignment="1">
      <alignment horizontal="right" vertical="center" wrapText="1"/>
    </xf>
    <xf numFmtId="0" fontId="12" fillId="0" borderId="28" xfId="0" applyFont="1" applyBorder="1" applyAlignment="1">
      <alignment vertical="center" wrapText="1"/>
    </xf>
    <xf numFmtId="8" fontId="0" fillId="4" borderId="28" xfId="0" applyNumberFormat="1" applyFont="1" applyFill="1" applyBorder="1" applyAlignment="1">
      <alignment horizontal="right" vertical="center" wrapText="1"/>
    </xf>
    <xf numFmtId="8" fontId="12" fillId="4" borderId="28" xfId="0" applyNumberFormat="1" applyFont="1" applyFill="1" applyBorder="1" applyAlignment="1">
      <alignment horizontal="right" vertical="center" wrapText="1"/>
    </xf>
    <xf numFmtId="0" fontId="12" fillId="0" borderId="28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 wrapText="1"/>
    </xf>
    <xf numFmtId="8" fontId="12" fillId="0" borderId="0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0" fillId="0" borderId="28" xfId="0" applyBorder="1" applyAlignment="1">
      <alignment vertical="center"/>
    </xf>
    <xf numFmtId="8" fontId="0" fillId="0" borderId="28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8" fontId="0" fillId="0" borderId="28" xfId="0" applyNumberFormat="1" applyFont="1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0" fontId="11" fillId="5" borderId="0" xfId="0" applyFont="1" applyFill="1"/>
    <xf numFmtId="0" fontId="11" fillId="0" borderId="28" xfId="0" applyFont="1" applyBorder="1" applyAlignment="1">
      <alignment horizontal="center"/>
    </xf>
    <xf numFmtId="0" fontId="11" fillId="6" borderId="28" xfId="0" applyFont="1" applyFill="1" applyBorder="1" applyAlignment="1">
      <alignment horizontal="center"/>
    </xf>
    <xf numFmtId="0" fontId="11" fillId="7" borderId="28" xfId="0" applyFont="1" applyFill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4" fillId="0" borderId="28" xfId="0" applyFont="1" applyBorder="1" applyAlignment="1">
      <alignment horizontal="left"/>
    </xf>
    <xf numFmtId="0" fontId="15" fillId="0" borderId="28" xfId="0" applyFont="1" applyBorder="1"/>
    <xf numFmtId="0" fontId="16" fillId="0" borderId="28" xfId="0" applyFont="1" applyBorder="1"/>
    <xf numFmtId="0" fontId="0" fillId="4" borderId="28" xfId="0" applyFont="1" applyFill="1" applyBorder="1" applyAlignment="1">
      <alignment horizontal="center" vertical="center" wrapText="1"/>
    </xf>
    <xf numFmtId="0" fontId="11" fillId="4" borderId="28" xfId="0" applyFont="1" applyFill="1" applyBorder="1" applyAlignment="1">
      <alignment horizontal="center" vertical="center" wrapText="1"/>
    </xf>
    <xf numFmtId="14" fontId="0" fillId="0" borderId="28" xfId="0" applyNumberFormat="1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8" fontId="0" fillId="0" borderId="28" xfId="0" applyNumberFormat="1" applyBorder="1" applyAlignment="1">
      <alignment vertical="center" wrapText="1"/>
    </xf>
    <xf numFmtId="165" fontId="0" fillId="0" borderId="28" xfId="0" applyNumberFormat="1" applyFont="1" applyBorder="1" applyAlignment="1">
      <alignment horizontal="center" vertical="center" wrapText="1"/>
    </xf>
    <xf numFmtId="165" fontId="0" fillId="0" borderId="28" xfId="0" applyNumberFormat="1" applyFont="1" applyBorder="1" applyAlignment="1">
      <alignment horizontal="center" vertical="center"/>
    </xf>
    <xf numFmtId="0" fontId="11" fillId="7" borderId="28" xfId="0" applyFont="1" applyFill="1" applyBorder="1" applyAlignment="1">
      <alignment horizontal="center" wrapText="1"/>
    </xf>
    <xf numFmtId="0" fontId="11" fillId="0" borderId="28" xfId="0" applyFont="1" applyBorder="1" applyAlignment="1">
      <alignment horizontal="center" vertical="top" wrapText="1"/>
    </xf>
    <xf numFmtId="0" fontId="0" fillId="0" borderId="28" xfId="0" applyFont="1" applyBorder="1" applyAlignment="1">
      <alignment horizontal="center" vertical="top" wrapText="1"/>
    </xf>
    <xf numFmtId="0" fontId="0" fillId="0" borderId="28" xfId="0" applyFont="1" applyBorder="1" applyAlignment="1">
      <alignment horizontal="center" vertical="top"/>
    </xf>
    <xf numFmtId="8" fontId="0" fillId="0" borderId="28" xfId="0" applyNumberFormat="1" applyFont="1" applyBorder="1" applyAlignment="1">
      <alignment horizontal="center" wrapText="1"/>
    </xf>
    <xf numFmtId="8" fontId="0" fillId="0" borderId="0" xfId="0" applyNumberFormat="1" applyAlignment="1">
      <alignment horizontal="center"/>
    </xf>
    <xf numFmtId="0" fontId="0" fillId="0" borderId="28" xfId="0" applyFont="1" applyBorder="1" applyAlignment="1">
      <alignment horizontal="center" wrapText="1"/>
    </xf>
    <xf numFmtId="0" fontId="0" fillId="0" borderId="0" xfId="0" applyFont="1"/>
    <xf numFmtId="164" fontId="0" fillId="0" borderId="28" xfId="0" applyNumberFormat="1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wrapText="1"/>
    </xf>
    <xf numFmtId="164" fontId="0" fillId="0" borderId="28" xfId="0" applyNumberFormat="1" applyFont="1" applyBorder="1" applyAlignment="1">
      <alignment horizontal="center" vertical="center"/>
    </xf>
    <xf numFmtId="0" fontId="0" fillId="0" borderId="28" xfId="0" applyFont="1" applyBorder="1" applyAlignment="1">
      <alignment horizontal="center"/>
    </xf>
    <xf numFmtId="16" fontId="11" fillId="0" borderId="28" xfId="0" applyNumberFormat="1" applyFont="1" applyBorder="1" applyAlignment="1">
      <alignment horizontal="center" vertical="center"/>
    </xf>
    <xf numFmtId="14" fontId="11" fillId="0" borderId="28" xfId="0" applyNumberFormat="1" applyFont="1" applyBorder="1" applyAlignment="1">
      <alignment horizontal="center"/>
    </xf>
    <xf numFmtId="8" fontId="0" fillId="0" borderId="28" xfId="0" applyNumberFormat="1" applyFont="1" applyBorder="1" applyAlignment="1">
      <alignment horizontal="center" vertical="top" wrapText="1"/>
    </xf>
    <xf numFmtId="0" fontId="0" fillId="0" borderId="0" xfId="0" applyAlignment="1">
      <alignment wrapText="1"/>
    </xf>
    <xf numFmtId="8" fontId="14" fillId="0" borderId="28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49" fontId="13" fillId="0" borderId="28" xfId="0" applyNumberFormat="1" applyFont="1" applyBorder="1" applyAlignment="1">
      <alignment horizontal="left" vertical="center" wrapText="1"/>
    </xf>
    <xf numFmtId="0" fontId="0" fillId="0" borderId="2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29" xfId="0" applyFont="1" applyFill="1" applyBorder="1" applyAlignment="1">
      <alignment horizontal="center"/>
    </xf>
    <xf numFmtId="0" fontId="0" fillId="0" borderId="29" xfId="0" applyFont="1" applyFill="1" applyBorder="1" applyAlignment="1">
      <alignment horizontal="center" vertical="center" wrapText="1"/>
    </xf>
    <xf numFmtId="0" fontId="17" fillId="3" borderId="0" xfId="0" applyFont="1" applyFill="1"/>
    <xf numFmtId="0" fontId="17" fillId="8" borderId="28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3" Type="http://schemas.openxmlformats.org/officeDocument/2006/relationships/revisionLog" Target="revisionLog3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5" Type="http://schemas.openxmlformats.org/officeDocument/2006/relationships/revisionLog" Target="revisionLog5.xml"/><Relationship Id="rId10" Type="http://schemas.openxmlformats.org/officeDocument/2006/relationships/revisionLog" Target="revisionLog10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DCC52BB-E300-4B6E-9440-D76503B7B4C4}" diskRevisions="1" revisionId="1391" version="2">
  <header guid="{5C268D2A-4E62-419F-B5EE-7DB48A3AC3C6}" dateTime="2025-01-30T12:14:30" maxSheetId="3" userName="Usuario de Windows" r:id="rId1">
    <sheetIdMap count="2">
      <sheetId val="1"/>
      <sheetId val="2"/>
    </sheetIdMap>
  </header>
  <header guid="{343D78DD-7159-4CAE-BD90-ED412801EC44}" dateTime="2025-01-30T12:28:12" maxSheetId="3" userName="Usuario de Windows" r:id="rId2" minRId="1" maxRId="8">
    <sheetIdMap count="2">
      <sheetId val="1"/>
      <sheetId val="2"/>
    </sheetIdMap>
  </header>
  <header guid="{2C42C37A-FA31-4862-80B2-AE85759CC0B2}" dateTime="2025-01-30T12:45:01" maxSheetId="3" userName="Usuario de Windows" r:id="rId3" minRId="9" maxRId="41">
    <sheetIdMap count="2">
      <sheetId val="1"/>
      <sheetId val="2"/>
    </sheetIdMap>
  </header>
  <header guid="{FF365FA6-E23C-4B06-A1FD-9972F425EE0C}" dateTime="2025-01-30T12:48:23" maxSheetId="3" userName="Usuario de Windows" r:id="rId4" minRId="42" maxRId="195">
    <sheetIdMap count="2">
      <sheetId val="1"/>
      <sheetId val="2"/>
    </sheetIdMap>
  </header>
  <header guid="{D82B1757-5530-49FF-9626-EE085E4A434A}" dateTime="2025-01-30T12:56:02" maxSheetId="3" userName="Usuario de Windows" r:id="rId5" minRId="196" maxRId="631">
    <sheetIdMap count="2">
      <sheetId val="1"/>
      <sheetId val="2"/>
    </sheetIdMap>
  </header>
  <header guid="{2B09A0B7-DB48-405E-BEFC-16636EB2D129}" dateTime="2025-01-30T12:59:27" maxSheetId="3" userName="Usuario de Windows" r:id="rId6" minRId="632" maxRId="691">
    <sheetIdMap count="2">
      <sheetId val="1"/>
      <sheetId val="2"/>
    </sheetIdMap>
  </header>
  <header guid="{D1022974-0E35-4D04-96D6-E53633AF0D9E}" dateTime="2025-01-30T13:02:04" maxSheetId="3" userName="Usuario de Windows" r:id="rId7" minRId="692" maxRId="1159">
    <sheetIdMap count="2">
      <sheetId val="1"/>
      <sheetId val="2"/>
    </sheetIdMap>
  </header>
  <header guid="{537A312D-D75A-494D-80A1-DC9480C976AE}" dateTime="2025-01-30T13:02:12" maxSheetId="3" userName="Usuario de Windows" r:id="rId8" minRId="1160" maxRId="1161">
    <sheetIdMap count="2">
      <sheetId val="1"/>
      <sheetId val="2"/>
    </sheetIdMap>
  </header>
  <header guid="{5DBD0ADA-79B3-4A9F-B0BE-4297B6EFB4FB}" dateTime="2025-01-30T13:04:02" maxSheetId="3" userName="Usuario de Windows" r:id="rId9" minRId="1162" maxRId="1221">
    <sheetIdMap count="2">
      <sheetId val="1"/>
      <sheetId val="2"/>
    </sheetIdMap>
  </header>
  <header guid="{3F8E0F99-16EA-420F-80BB-E107F72876F9}" dateTime="2025-01-30T13:08:45" maxSheetId="3" userName="Usuario de Windows" r:id="rId10" minRId="1222" maxRId="1384">
    <sheetIdMap count="2">
      <sheetId val="1"/>
      <sheetId val="2"/>
    </sheetIdMap>
  </header>
  <header guid="{D248D2DB-30E4-4F7A-BC74-FE2E7EDA894E}" dateTime="2025-01-30T13:22:36" maxSheetId="4" userName="Usuario de Windows" r:id="rId11" minRId="1385" maxRId="1391">
    <sheetIdMap count="3">
      <sheetId val="1"/>
      <sheetId val="2"/>
      <sheetId val="3"/>
    </sheetIdMap>
  </header>
  <header guid="{0DCC52BB-E300-4B6E-9440-D76503B7B4C4}" dateTime="2025-01-31T13:00:18" maxSheetId="4" userName="NURIA PEREZ SUAREZ" r:id="rId12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A259" start="0" length="0">
    <dxf>
      <alignment vertical="bottom" wrapText="0" readingOrder="0"/>
    </dxf>
  </rfmt>
  <rfmt sheetId="2" sqref="B259" start="0" length="0">
    <dxf>
      <alignment vertical="bottom" wrapText="0" readingOrder="0"/>
    </dxf>
  </rfmt>
  <rfmt sheetId="2" sqref="C259" start="0" length="0">
    <dxf>
      <alignment vertical="bottom" wrapText="0" readingOrder="0"/>
    </dxf>
  </rfmt>
  <rfmt sheetId="2" sqref="D259" start="0" length="0">
    <dxf>
      <alignment vertical="bottom" wrapText="0" readingOrder="0"/>
    </dxf>
  </rfmt>
  <rfmt sheetId="2" sqref="E259" start="0" length="0">
    <dxf>
      <alignment vertical="bottom" readingOrder="0"/>
    </dxf>
  </rfmt>
  <rfmt sheetId="2" sqref="F259" start="0" length="0">
    <dxf>
      <alignment vertical="bottom" wrapText="0" readingOrder="0"/>
    </dxf>
  </rfmt>
  <rfmt sheetId="2" sqref="A260" start="0" length="0">
    <dxf>
      <alignment vertical="bottom" wrapText="0" readingOrder="0"/>
    </dxf>
  </rfmt>
  <rfmt sheetId="2" sqref="B260" start="0" length="0">
    <dxf>
      <font>
        <b/>
        <sz val="11"/>
        <color theme="1"/>
        <name val="Calibri"/>
        <scheme val="minor"/>
      </font>
      <fill>
        <patternFill patternType="solid">
          <bgColor theme="0" tint="-0.14999847407452621"/>
        </patternFill>
      </fill>
      <alignment vertical="bottom" wrapText="0" readingOrder="0"/>
    </dxf>
  </rfmt>
  <rfmt sheetId="2" sqref="C260" start="0" length="0">
    <dxf>
      <alignment vertical="bottom" wrapText="0" readingOrder="0"/>
    </dxf>
  </rfmt>
  <rfmt sheetId="2" sqref="D260" start="0" length="0">
    <dxf>
      <alignment vertical="bottom" wrapText="0" readingOrder="0"/>
    </dxf>
  </rfmt>
  <rfmt sheetId="2" sqref="E260" start="0" length="0">
    <dxf>
      <alignment vertical="bottom" readingOrder="0"/>
    </dxf>
  </rfmt>
  <rfmt sheetId="2" sqref="F260" start="0" length="0">
    <dxf>
      <alignment vertical="bottom" wrapText="0" readingOrder="0"/>
    </dxf>
  </rfmt>
  <rfmt sheetId="2" sqref="A261" start="0" length="0">
    <dxf>
      <font>
        <b/>
        <sz val="11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cc rId="1222" sId="2" odxf="1" dxf="1">
    <nc r="B261" t="inlineStr">
      <is>
        <t>Lugar y fechas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3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23" sId="2" odxf="1" dxf="1">
    <nc r="C261" t="inlineStr">
      <is>
        <t>Motivo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3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24" sId="2" odxf="1" dxf="1">
    <nc r="D261" t="inlineStr">
      <is>
        <t>Coste satisfecho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3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25" sId="2" odxf="1" dxf="1">
    <nc r="E261" t="inlineStr">
      <is>
        <t>Concepto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3" tint="0.79998168889431442"/>
        </patternFill>
      </fill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26" sId="2" odxf="1" dxf="1">
    <nc r="F261" t="inlineStr">
      <is>
        <t>Adjudicatario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3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27" sId="2" odxf="1" dxf="1">
    <nc r="A262" t="inlineStr">
      <is>
        <t>Agenda 1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28" sId="2" odxf="1" dxf="1">
    <nc r="B262" t="inlineStr">
      <is>
        <t>Gijón (17/1/2024)</t>
      </is>
    </nc>
    <odxf>
      <font>
        <b val="0"/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29" sId="2" odxf="1" dxf="1">
    <nc r="C262" t="inlineStr">
      <is>
        <t>Inauguración MAPPA Gijón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30" sId="2" odxf="1" dxf="1">
    <nc r="D262" t="inlineStr">
      <is>
        <t>Vehículo oficial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E262" start="0" length="0">
    <dxf>
      <alignment horizont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F262" start="0" length="0">
    <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cc rId="1231" sId="2" odxf="1" dxf="1">
    <nc r="A263" t="inlineStr">
      <is>
        <t>Agenda 2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32" sId="2" odxf="1" dxf="1">
    <nc r="B263" t="inlineStr">
      <is>
        <t>Madrid (25/1/2024)</t>
      </is>
    </nc>
    <odxf>
      <font>
        <b val="0"/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33" sId="2" odxf="1" dxf="1">
    <nc r="C263" t="inlineStr">
      <is>
        <t>Reunión con la ministra de Juventud</t>
      </is>
    </nc>
    <odxf>
      <alignment horizontal="general" wrapText="1" readingOrder="0"/>
    </odxf>
    <ndxf>
      <alignment horizontal="center" wrapText="0" readingOrder="0"/>
    </ndxf>
  </rcc>
  <rcc rId="1234" sId="2" odxf="1" dxf="1">
    <nc r="D263" t="inlineStr">
      <is>
        <t xml:space="preserve">Viajó en coche particular - ida y vuelta 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35" sId="2" odxf="1" dxf="1">
    <nc r="E263" t="inlineStr">
      <is>
        <t>Kilometraje</t>
      </is>
    </nc>
    <odxf>
      <alignment horizontal="general" wrapText="0" readingOrder="0"/>
      <border outline="0">
        <left/>
        <right/>
        <top/>
        <bottom/>
      </border>
    </odxf>
    <ndxf>
      <alignment horizont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36" sId="2" odxf="1" dxf="1">
    <nc r="F263" t="inlineStr">
      <is>
        <t>Se abonará en dietas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37" sId="2" odxf="1" dxf="1">
    <nc r="A264" t="inlineStr">
      <is>
        <t>Agenda 3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38" sId="2" odxf="1" dxf="1">
    <nc r="B264" t="inlineStr">
      <is>
        <t>Mieres (23/2/2024)</t>
      </is>
    </nc>
    <odxf>
      <font>
        <b val="0"/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39" sId="2" odxf="1" dxf="1">
    <nc r="C264" t="inlineStr">
      <is>
        <t>Reunión con el alcalde de Mieres y concejales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40" sId="2" odxf="1" dxf="1">
    <nc r="D264" t="inlineStr">
      <is>
        <t xml:space="preserve">Viajó en coche particular - ida y vuelta 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41" sId="2" odxf="1" dxf="1">
    <nc r="E264" t="inlineStr">
      <is>
        <t>Kilometraje</t>
      </is>
    </nc>
    <odxf>
      <alignment horizontal="general" wrapText="0" readingOrder="0"/>
      <border outline="0">
        <left/>
        <right/>
        <top/>
        <bottom/>
      </border>
    </odxf>
    <ndxf>
      <alignment horizont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42" sId="2" odxf="1" dxf="1">
    <nc r="F264" t="inlineStr">
      <is>
        <t>Se abonará en dietas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43" sId="2" odxf="1" dxf="1">
    <nc r="A265" t="inlineStr">
      <is>
        <t>Agenda 4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44" sId="2" odxf="1" dxf="1">
    <nc r="B265" t="inlineStr">
      <is>
        <t>Laviana (18/3/2024)</t>
      </is>
    </nc>
    <odxf>
      <font>
        <b val="0"/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45" sId="2" odxf="1" dxf="1">
    <nc r="C265" t="inlineStr">
      <is>
        <t>Visita a la Oficina Joven de Pola de Laviana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46" sId="2" odxf="1" dxf="1">
    <nc r="D265" t="inlineStr">
      <is>
        <t xml:space="preserve">Viajó en coche particular - ida y vuelta 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47" sId="2" odxf="1" dxf="1">
    <nc r="E265" t="inlineStr">
      <is>
        <t>Kilometraje</t>
      </is>
    </nc>
    <odxf>
      <alignment horizontal="general" wrapText="0" readingOrder="0"/>
      <border outline="0">
        <left/>
        <right/>
        <top/>
        <bottom/>
      </border>
    </odxf>
    <ndxf>
      <alignment horizont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48" sId="2" odxf="1" dxf="1">
    <nc r="F265" t="inlineStr">
      <is>
        <t>Se abonará en dietas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49" sId="2" odxf="1" dxf="1">
    <nc r="A266" t="inlineStr">
      <is>
        <t>Agenda 5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50" sId="2" odxf="1" dxf="1">
    <nc r="B266" t="inlineStr">
      <is>
        <t>Gijón (18/4/2024)</t>
      </is>
    </nc>
    <odxf>
      <font>
        <b val="0"/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51" sId="2" odxf="1" dxf="1">
    <nc r="C266" t="inlineStr">
      <is>
        <t>Asistencia a la inauguración del Premio Astragal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52" sId="2" odxf="1" dxf="1">
    <nc r="D266" t="inlineStr">
      <is>
        <t xml:space="preserve">Viajó en coche particular - ida y vuelta 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53" sId="2" odxf="1" dxf="1">
    <nc r="E266" t="inlineStr">
      <is>
        <t>Kilometraje</t>
      </is>
    </nc>
    <odxf>
      <alignment horizontal="general" wrapText="0" readingOrder="0"/>
      <border outline="0">
        <left/>
        <right/>
        <top/>
        <bottom/>
      </border>
    </odxf>
    <ndxf>
      <alignment horizont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54" sId="2" odxf="1" dxf="1">
    <nc r="F266" t="inlineStr">
      <is>
        <t>Se abonará en dietas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55" sId="2" odxf="1" dxf="1">
    <nc r="A267" t="inlineStr">
      <is>
        <t>Agenda 6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56" sId="2" odxf="1" dxf="1">
    <nc r="B267" t="inlineStr">
      <is>
        <t>Gijón (16/5/2024)</t>
      </is>
    </nc>
    <odxf>
      <font>
        <b val="0"/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57" sId="2" odxf="1" dxf="1">
    <nc r="C267" t="inlineStr">
      <is>
        <t>Asistencia a la inauguración de la exposición Rodrigo Cuevas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58" sId="2" odxf="1" dxf="1">
    <nc r="D267" t="inlineStr">
      <is>
        <t>Vehículo oficial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E267" start="0" length="0">
    <dxf>
      <alignment horizont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F267" start="0" length="0">
    <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cc rId="1259" sId="2" odxf="1" dxf="1">
    <nc r="A268" t="inlineStr">
      <is>
        <t>Agenda 7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60" sId="2" odxf="1" dxf="1">
    <nc r="B268" t="inlineStr">
      <is>
        <t>San Martín del Rey Aurelio (29/5/2024)</t>
      </is>
    </nc>
    <odxf>
      <font>
        <b val="0"/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61" sId="2" odxf="1" dxf="1">
    <nc r="C268" t="inlineStr">
      <is>
        <t>Presentación libro Pelayo Villanueva - ganador Asturias Joven 2022 de Narrativa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62" sId="2" odxf="1" dxf="1">
    <nc r="D268" t="inlineStr">
      <is>
        <t xml:space="preserve">Viajó en coche particular - ida y vuelta 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63" sId="2" odxf="1" dxf="1">
    <nc r="E268" t="inlineStr">
      <is>
        <t>Kilometraje</t>
      </is>
    </nc>
    <odxf>
      <alignment horizontal="general" wrapText="0" readingOrder="0"/>
      <border outline="0">
        <left/>
        <right/>
        <top/>
        <bottom/>
      </border>
    </odxf>
    <ndxf>
      <alignment horizont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64" sId="2" odxf="1" dxf="1">
    <nc r="F268" t="inlineStr">
      <is>
        <t>Se abonará en dietas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65" sId="2" odxf="1" dxf="1">
    <nc r="A269" t="inlineStr">
      <is>
        <t>Agenda 8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66" sId="2" odxf="1" dxf="1">
    <nc r="B269" t="inlineStr">
      <is>
        <t>Mieres (5/6/2024)</t>
      </is>
    </nc>
    <odxf>
      <font>
        <b val="0"/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67" sId="2" odxf="1" dxf="1">
    <nc r="C269" t="inlineStr">
      <is>
        <t>Reunión con Asociación Vecinal de Bustiello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68" sId="2" odxf="1" dxf="1">
    <nc r="D269" t="inlineStr">
      <is>
        <t xml:space="preserve">Viajó en coche particular - ida y vuelta 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69" sId="2" odxf="1" dxf="1">
    <nc r="E269" t="inlineStr">
      <is>
        <t>Kilometraje</t>
      </is>
    </nc>
    <odxf>
      <alignment horizontal="general" wrapText="0" readingOrder="0"/>
      <border outline="0">
        <left/>
        <right/>
        <top/>
        <bottom/>
      </border>
    </odxf>
    <ndxf>
      <alignment horizont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70" sId="2" odxf="1" dxf="1">
    <nc r="F269" t="inlineStr">
      <is>
        <t>Se abonará en dietas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71" sId="2" odxf="1" dxf="1">
    <nc r="A270" t="inlineStr">
      <is>
        <t>Agenda 9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72" sId="2" odxf="1" dxf="1">
    <nc r="B270" t="inlineStr">
      <is>
        <t>Avilés (6/6/2024)</t>
      </is>
    </nc>
    <odxf>
      <font>
        <b val="0"/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73" sId="2" odxf="1" dxf="1">
    <nc r="C270" t="inlineStr">
      <is>
        <t>Bienvenida a participantes en formación para entidades recíen acreditadas CES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74" sId="2" odxf="1" dxf="1">
    <nc r="D270" t="inlineStr">
      <is>
        <t>Vehículo oficial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E270" start="0" length="0">
    <dxf>
      <alignment horizont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F270" start="0" length="0">
    <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cc rId="1275" sId="2" odxf="1" dxf="1">
    <nc r="A271" t="inlineStr">
      <is>
        <t>Agenda 10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76" sId="2" odxf="1" dxf="1">
    <nc r="B271" t="inlineStr">
      <is>
        <t>Gijón (7/6/2024)</t>
      </is>
    </nc>
    <odxf>
      <font>
        <b val="0"/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77" sId="2" odxf="1" dxf="1">
    <nc r="C271" t="inlineStr">
      <is>
        <t>Presentación de los Encuentros de la Juventud de Cabueñes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78" sId="2" odxf="1" dxf="1">
    <nc r="D271" t="inlineStr">
      <is>
        <t>Vehículo oficial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E271" start="0" length="0">
    <dxf>
      <alignment horizont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F271" start="0" length="0">
    <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cc rId="1279" sId="2" odxf="1" dxf="1">
    <nc r="A272" t="inlineStr">
      <is>
        <t>Agenda 11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80" sId="2" odxf="1" dxf="1">
    <nc r="B272" t="inlineStr">
      <is>
        <t>Mieres (13/6/2024)</t>
      </is>
    </nc>
    <odxf>
      <font>
        <b val="0"/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81" sId="2" odxf="1" dxf="1">
    <nc r="C272" t="inlineStr">
      <is>
        <t>Visita al Albergue de Bustiello con el gerente de REAJ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82" sId="2" odxf="1" dxf="1">
    <nc r="D272" t="inlineStr">
      <is>
        <t xml:space="preserve">Viajó en coche particular - ida y vuelta 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83" sId="2" odxf="1" dxf="1">
    <nc r="E272" t="inlineStr">
      <is>
        <t>Kilometraje</t>
      </is>
    </nc>
    <odxf>
      <alignment horizontal="general" wrapText="0" readingOrder="0"/>
      <border outline="0">
        <left/>
        <right/>
        <top/>
        <bottom/>
      </border>
    </odxf>
    <ndxf>
      <alignment horizont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84" sId="2" odxf="1" dxf="1">
    <nc r="F272" t="inlineStr">
      <is>
        <t>Se abonará en dietas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85" sId="2" odxf="1" dxf="1">
    <nc r="A273" t="inlineStr">
      <is>
        <t>Agenda 12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86" sId="2" odxf="1" dxf="1">
    <nc r="B273" t="inlineStr">
      <is>
        <t>Gijón (13/6/2024)</t>
      </is>
    </nc>
    <odxf>
      <font>
        <b val="0"/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87" sId="2" odxf="1" dxf="1">
    <nc r="C273" t="inlineStr">
      <is>
        <t>Asistencia a la inauguración de la exposición Millennials, el arte multimedia de la Generación Y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88" sId="2" odxf="1" dxf="1">
    <nc r="D273" t="inlineStr">
      <is>
        <t xml:space="preserve">Viajó en coche particular - ida y vuelta 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89" sId="2" odxf="1" dxf="1">
    <nc r="E273" t="inlineStr">
      <is>
        <t>Kilometraje</t>
      </is>
    </nc>
    <odxf>
      <alignment horizontal="general" wrapText="0" readingOrder="0"/>
      <border outline="0">
        <left/>
        <right/>
        <top/>
        <bottom/>
      </border>
    </odxf>
    <ndxf>
      <alignment horizont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90" sId="2" odxf="1" dxf="1">
    <nc r="F273" t="inlineStr">
      <is>
        <t>Se abonará en dietas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91" sId="2" odxf="1" dxf="1">
    <nc r="A274" t="inlineStr">
      <is>
        <t>Agenda 13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92" sId="2" odxf="1" dxf="1">
    <nc r="B274" t="inlineStr">
      <is>
        <t>Gijón (22/6/2024)</t>
      </is>
    </nc>
    <odxf>
      <font>
        <b val="0"/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93" sId="2" odxf="1" dxf="1">
    <nc r="C274" t="inlineStr">
      <is>
        <t>Presentación libros ganadores Premio Asturias Joven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94" sId="2" odxf="1" dxf="1">
    <nc r="D274" t="inlineStr">
      <is>
        <t xml:space="preserve">Viajó en coche particular - ida y vuelta 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95" sId="2" odxf="1" dxf="1">
    <nc r="E274" t="inlineStr">
      <is>
        <t>Kilometraje</t>
      </is>
    </nc>
    <odxf>
      <alignment horizontal="general" wrapText="0" readingOrder="0"/>
      <border outline="0">
        <left/>
        <right/>
        <top/>
        <bottom/>
      </border>
    </odxf>
    <ndxf>
      <alignment horizont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96" sId="2" odxf="1" dxf="1">
    <nc r="F274" t="inlineStr">
      <is>
        <t>Se abonará en dietas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97" sId="2" odxf="1" dxf="1">
    <nc r="A275" t="inlineStr">
      <is>
        <t>Agenda 14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98" sId="2" odxf="1" dxf="1">
    <nc r="B275" t="inlineStr">
      <is>
        <t>Cabranes (18/7/2024)</t>
      </is>
    </nc>
    <odxf>
      <font>
        <b val="0"/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99" sId="2" odxf="1" dxf="1">
    <nc r="C275" t="inlineStr">
      <is>
        <t>Participación en el encuentro de participación juvenil del programa Erasmus+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00" sId="2" odxf="1" dxf="1">
    <nc r="D275" t="inlineStr">
      <is>
        <t>Viaje en coche particular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E275" start="0" length="0">
    <dxf>
      <alignment horizont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cc rId="1301" sId="2" odxf="1" dxf="1">
    <nc r="F275" t="inlineStr">
      <is>
        <t>No conlleva abono de dieta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02" sId="2" odxf="1" dxf="1">
    <nc r="A276" t="inlineStr">
      <is>
        <t>Agenda 15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03" sId="2" odxf="1" dxf="1">
    <nc r="B276" t="inlineStr">
      <is>
        <t>Llanera (28/8/2024)</t>
      </is>
    </nc>
    <odxf>
      <font>
        <b val="0"/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04" sId="2" odxf="1" dxf="1">
    <nc r="C276" t="inlineStr">
      <is>
        <t>Participación en el encuentro de participación juvenil del programa Erasmus+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05" sId="2" odxf="1" dxf="1">
    <nc r="D276" t="inlineStr">
      <is>
        <t>Vehículo oficial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E276" start="0" length="0">
    <dxf>
      <alignment horizont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F276" start="0" length="0">
    <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cc rId="1306" sId="2" odxf="1" dxf="1">
    <nc r="A277" t="inlineStr">
      <is>
        <t>Agenda 16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07" sId="2" odxf="1" dxf="1">
    <nc r="B277" t="inlineStr">
      <is>
        <t>San Martín del Rey Aurelio (2/9/2024)</t>
      </is>
    </nc>
    <odxf>
      <font>
        <b val="0"/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08" sId="2" odxf="1" dxf="1">
    <nc r="C277" t="inlineStr">
      <is>
        <t>Inauguración FEMEX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09" sId="2" odxf="1" dxf="1">
    <nc r="D277" t="inlineStr">
      <is>
        <t>Vehículo oficial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E277" start="0" length="0">
    <dxf>
      <alignment horizont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F277" start="0" length="0">
    <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cc rId="1310" sId="2" odxf="1" dxf="1">
    <nc r="A278" t="inlineStr">
      <is>
        <t>Agenda 17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11" sId="2" odxf="1" dxf="1">
    <nc r="B278" t="inlineStr">
      <is>
        <t>Gijón (6/9/2024)</t>
      </is>
    </nc>
    <odxf>
      <font>
        <b val="0"/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12" sId="2" odxf="1" dxf="1">
    <nc r="C278" t="inlineStr">
      <is>
        <t>Asistencia a la inauguración de la CometCon 2024</t>
      </is>
    </nc>
    <odxf>
      <font>
        <sz val="11"/>
        <color theme="1"/>
        <name val="Calibri"/>
        <scheme val="minor"/>
      </font>
      <numFmt numFmtId="0" formatCode="General"/>
      <alignment horizontal="general" readingOrder="0"/>
      <border outline="0">
        <left/>
        <right/>
        <top/>
        <bottom/>
      </border>
    </odxf>
    <ndxf>
      <font>
        <sz val="11"/>
        <color theme="1"/>
        <name val="Calibri"/>
        <scheme val="minor"/>
      </font>
      <numFmt numFmtId="30" formatCode="@"/>
      <alignment horizontal="left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13" sId="2" odxf="1" dxf="1">
    <nc r="D278" t="inlineStr">
      <is>
        <t>Vehículo oficial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E278" start="0" length="0">
    <dxf>
      <alignment horizont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F278" start="0" length="0">
    <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cc rId="1314" sId="2" odxf="1" dxf="1">
    <nc r="A279" t="inlineStr">
      <is>
        <t>Agenda 18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15" sId="2" odxf="1" dxf="1">
    <nc r="B279" t="inlineStr">
      <is>
        <t>Gijón (17/9/2024)</t>
      </is>
    </nc>
    <odxf>
      <font>
        <b val="0"/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16" sId="2" odxf="1" dxf="1">
    <nc r="C279" t="inlineStr">
      <is>
        <t>Asistencia a la presentación  del proyecto Futuro&amp;Co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17" sId="2" odxf="1" dxf="1">
    <nc r="D279" t="inlineStr">
      <is>
        <t>Vehículo oficial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E279" start="0" length="0">
    <dxf>
      <alignment horizont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F279" start="0" length="0">
    <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cc rId="1318" sId="2" odxf="1" dxf="1">
    <nc r="A280" t="inlineStr">
      <is>
        <t>Agenda 19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19" sId="2" odxf="1" dxf="1">
    <nc r="B280" t="inlineStr">
      <is>
        <t>Madrid (18/9/2024)</t>
      </is>
    </nc>
    <odxf>
      <font>
        <b val="0"/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20" sId="2" odxf="1" dxf="1">
    <nc r="C280" t="inlineStr">
      <is>
        <t>Inauguración MAPPA Madrid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21" sId="2" odxf="1" dxf="1">
    <nc r="D280">
      <v>160.55000000000001</v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22" sId="2" odxf="1" dxf="1">
    <nc r="E280" t="inlineStr">
      <is>
        <t>Viaje en tren + taxi</t>
      </is>
    </nc>
    <odxf>
      <alignment horizontal="general" wrapText="0" readingOrder="0"/>
      <border outline="0">
        <left/>
        <right/>
        <top/>
        <bottom/>
      </border>
    </odxf>
    <ndxf>
      <alignment horizont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23" sId="2" odxf="1" dxf="1">
    <nc r="F280" t="inlineStr">
      <is>
        <t>Se abonará en dietas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24" sId="2" odxf="1" dxf="1">
    <nc r="A281" t="inlineStr">
      <is>
        <t>Agenda 20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25" sId="2" odxf="1" dxf="1">
    <nc r="B281" t="inlineStr">
      <is>
        <t>Madrid (18/9/2024)</t>
      </is>
    </nc>
    <odxf>
      <font>
        <b val="0"/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26" sId="2" odxf="1" dxf="1">
    <nc r="C281" t="inlineStr">
      <is>
        <t>Inauguración MAPPA Madrid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27" sId="2" odxf="1" dxf="1">
    <nc r="D281">
      <v>105.84</v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28" sId="2" odxf="1" dxf="1">
    <nc r="E281" t="inlineStr">
      <is>
        <t>Hotel</t>
      </is>
    </nc>
    <odxf>
      <alignment horizontal="general" wrapText="0" readingOrder="0"/>
      <border outline="0">
        <left/>
        <right/>
        <top/>
        <bottom/>
      </border>
    </odxf>
    <ndxf>
      <alignment horizont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29" sId="2" odxf="1" dxf="1">
    <nc r="F281" t="inlineStr">
      <is>
        <t>Sanander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30" sId="2" odxf="1" dxf="1">
    <nc r="A282" t="inlineStr">
      <is>
        <t>Agenda 21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31" sId="2" odxf="1" dxf="1">
    <nc r="B282" t="inlineStr">
      <is>
        <t>Gijón (2/10/2024)</t>
      </is>
    </nc>
    <odxf>
      <font>
        <b val="0"/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32" sId="2" odxf="1" dxf="1">
    <nc r="C282" t="inlineStr">
      <is>
        <t>Presentación del Festival de Cine de Gijón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33" sId="2" odxf="1" dxf="1">
    <nc r="D282" t="inlineStr">
      <is>
        <t>Vehículo oficial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E282" start="0" length="0">
    <dxf>
      <alignment horizont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F282" start="0" length="0">
    <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cc rId="1334" sId="2" odxf="1" dxf="1">
    <nc r="A283" t="inlineStr">
      <is>
        <t>Agenda 22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35" sId="2" odxf="1" dxf="1">
    <nc r="B283" t="inlineStr">
      <is>
        <t>Gijón (9/11/2024)</t>
      </is>
    </nc>
    <odxf>
      <font>
        <b val="0"/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36" sId="2" odxf="1" dxf="1">
    <nc r="C283" t="inlineStr">
      <is>
        <t>Jornada de Emancipación Juvenil "Aquí no hay quien viva"</t>
      </is>
    </nc>
    <odxf>
      <alignment horizontal="general" readingOrder="0"/>
    </odxf>
    <ndxf>
      <alignment horizontal="center" readingOrder="0"/>
    </ndxf>
  </rcc>
  <rcc rId="1337" sId="2" odxf="1" dxf="1">
    <nc r="D283" t="inlineStr">
      <is>
        <t>Viaje en coche particular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38" sId="2" odxf="1" dxf="1">
    <nc r="E283" t="inlineStr">
      <is>
        <t>Kilometraje</t>
      </is>
    </nc>
    <odxf>
      <alignment horizontal="general" wrapText="0" readingOrder="0"/>
      <border outline="0">
        <left/>
        <right/>
        <top/>
        <bottom/>
      </border>
    </odxf>
    <ndxf>
      <alignment horizont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39" sId="2" odxf="1" dxf="1">
    <nc r="F283" t="inlineStr">
      <is>
        <t>Se abonará en dietas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40" sId="2" odxf="1" dxf="1">
    <nc r="A284" t="inlineStr">
      <is>
        <t>Agenda 23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41" sId="2" odxf="1" dxf="1">
    <nc r="B284" t="inlineStr">
      <is>
        <t>Gijón (11/10/2024)</t>
      </is>
    </nc>
    <odxf>
      <font>
        <b val="0"/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42" sId="2" odxf="1" dxf="1">
    <nc r="C284" t="inlineStr">
      <is>
        <t>Encuentros Internacionales de la Juventud de Cabueñes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43" sId="2" odxf="1" dxf="1">
    <nc r="D284" t="inlineStr">
      <is>
        <t>Vehículo oficial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E284" start="0" length="0">
    <dxf>
      <alignment horizont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F284" start="0" length="0">
    <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cc rId="1344" sId="2" odxf="1" dxf="1">
    <nc r="A285" t="inlineStr">
      <is>
        <t>Agenda 24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45" sId="2" odxf="1" dxf="1">
    <nc r="B285" t="inlineStr">
      <is>
        <t>Navia (26/10/2024)</t>
      </is>
    </nc>
    <odxf>
      <font>
        <b val="0"/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46" sId="2" odxf="1" dxf="1">
    <nc r="C285" t="inlineStr">
      <is>
        <t>XIX Encuentro de Ascociaciones - Noroccidente de Asturias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47" sId="2" odxf="1" dxf="1">
    <nc r="D285" t="inlineStr">
      <is>
        <t>Viaje en coche particular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48" sId="2" odxf="1" dxf="1">
    <nc r="E285" t="inlineStr">
      <is>
        <t>Kilometraje</t>
      </is>
    </nc>
    <odxf>
      <alignment horizontal="general" wrapText="0" readingOrder="0"/>
      <border outline="0">
        <left/>
        <right/>
        <top/>
        <bottom/>
      </border>
    </odxf>
    <ndxf>
      <alignment horizont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49" sId="2" odxf="1" dxf="1">
    <nc r="F285" t="inlineStr">
      <is>
        <t>Se abonará en dietas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50" sId="2" odxf="1" dxf="1">
    <nc r="A286" t="inlineStr">
      <is>
        <t>Agenda 25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51" sId="2" odxf="1" dxf="1">
    <nc r="B286" t="inlineStr">
      <is>
        <t>Avileś (13/11/2024)</t>
      </is>
    </nc>
    <odxf>
      <font>
        <b val="0"/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</border>
    </odxf>
    <ndxf>
      <font>
        <b/>
        <sz val="11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</border>
    </ndxf>
  </rcc>
  <rcc rId="1352" sId="2" odxf="1" dxf="1">
    <nc r="C286" t="inlineStr">
      <is>
        <t>Inauguración MAPPA 34 Avilés</t>
      </is>
    </nc>
    <odxf>
      <alignment horizontal="general" readingOrder="0"/>
      <border outline="0">
        <left/>
        <right/>
      </border>
    </odxf>
    <ndxf>
      <alignment horizontal="center" readingOrder="0"/>
      <border outline="0">
        <left style="thin">
          <color auto="1"/>
        </left>
        <right style="thin">
          <color auto="1"/>
        </right>
      </border>
    </ndxf>
  </rcc>
  <rcc rId="1353" sId="2" odxf="1" dxf="1">
    <nc r="D286" t="inlineStr">
      <is>
        <t>Vehículo oficial</t>
      </is>
    </nc>
    <odxf>
      <alignment horizontal="general" readingOrder="0"/>
      <border outline="0">
        <left/>
        <right/>
      </border>
    </odxf>
    <ndxf>
      <alignment horizontal="center" readingOrder="0"/>
      <border outline="0">
        <left style="thin">
          <color auto="1"/>
        </left>
        <right style="thin">
          <color auto="1"/>
        </right>
      </border>
    </ndxf>
  </rcc>
  <rfmt sheetId="2" sqref="E286" start="0" length="0">
    <dxf>
      <alignment horizont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F286" start="0" length="0">
    <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cc rId="1354" sId="2" odxf="1" dxf="1">
    <nc r="A287" t="inlineStr">
      <is>
        <t>Agenda 26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55" sId="2" odxf="1" dxf="1">
    <nc r="B287" t="inlineStr">
      <is>
        <t>Gijón (17/11/2024)</t>
      </is>
    </nc>
    <odxf>
      <font>
        <b val="0"/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56" sId="2" odxf="1" dxf="1">
    <nc r="C287" t="inlineStr">
      <is>
        <t>Estreno proyección corto ganador del Premio Nuevos Realizadores 2023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57" sId="2" odxf="1" dxf="1">
    <nc r="D287" t="inlineStr">
      <is>
        <t>Viaje en coche particular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58" sId="2" odxf="1" dxf="1">
    <nc r="E287" t="inlineStr">
      <is>
        <t>Kilometraje</t>
      </is>
    </nc>
    <odxf>
      <alignment horizontal="general" wrapText="0" readingOrder="0"/>
      <border outline="0">
        <left/>
        <right/>
        <top/>
        <bottom/>
      </border>
    </odxf>
    <ndxf>
      <alignment horizont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59" sId="2" odxf="1" dxf="1">
    <nc r="F287" t="inlineStr">
      <is>
        <t>Se abonará en dietas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60" sId="2" odxf="1" dxf="1">
    <nc r="A288" t="inlineStr">
      <is>
        <t>Agenda 27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61" sId="2" odxf="1" dxf="1">
    <nc r="B288" t="inlineStr">
      <is>
        <t>Gijón (20/11/2024)</t>
      </is>
    </nc>
    <odxf>
      <font>
        <b val="0"/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62" sId="2" odxf="1" dxf="1">
    <nc r="C288" t="inlineStr">
      <is>
        <t>Jurado Premio Nuevos Realizadores del Principado de Asturias 2024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63" sId="2" odxf="1" dxf="1">
    <nc r="D288" t="inlineStr">
      <is>
        <t>Vehículo oficial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E288" start="0" length="0">
    <dxf>
      <alignment horizont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F288" start="0" length="0">
    <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cc rId="1364" sId="2" odxf="1" dxf="1">
    <nc r="A289" t="inlineStr">
      <is>
        <t>Agenda 28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65" sId="2" odxf="1" dxf="1">
    <nc r="B289" t="inlineStr">
      <is>
        <t>Gijón (23/11/2024)</t>
      </is>
    </nc>
    <odxf>
      <font>
        <b val="0"/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66" sId="2" odxf="1" dxf="1">
    <nc r="C289" t="inlineStr">
      <is>
        <t>Clausura Festival de Cine de Gijón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67" sId="2" odxf="1" dxf="1">
    <nc r="D289" t="inlineStr">
      <is>
        <t>Viaje en coche particular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68" sId="2" odxf="1" dxf="1">
    <nc r="E289" t="inlineStr">
      <is>
        <t>Kilometraje</t>
      </is>
    </nc>
    <odxf>
      <alignment horizontal="general" wrapText="0" readingOrder="0"/>
      <border outline="0">
        <left/>
        <right/>
        <top/>
        <bottom/>
      </border>
    </odxf>
    <ndxf>
      <alignment horizont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69" sId="2" odxf="1" dxf="1">
    <nc r="F289" t="inlineStr">
      <is>
        <t>Se abonará en dietas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70" sId="2" odxf="1" dxf="1">
    <nc r="A290" t="inlineStr">
      <is>
        <t>Agenda 29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71" sId="2" odxf="1" dxf="1">
    <nc r="B290" t="inlineStr">
      <is>
        <t>El Franco (25/11/2024)</t>
      </is>
    </nc>
    <odxf>
      <font>
        <b val="0"/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72" sId="2" odxf="1" dxf="1">
    <nc r="C290" t="inlineStr">
      <is>
        <t>Acto institucional Día Internacional contra la Violencia hacia las Mujeres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73" sId="2" odxf="1" dxf="1">
    <nc r="D290" t="inlineStr">
      <is>
        <t>Vehículo oficial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E290" start="0" length="0">
    <dxf>
      <alignment horizont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F290" start="0" length="0">
    <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cc rId="1374" sId="2" odxf="1" dxf="1">
    <nc r="A291" t="inlineStr">
      <is>
        <t>Agenda 30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75" sId="2" odxf="1" dxf="1">
    <nc r="B291" t="inlineStr">
      <is>
        <t>Pola de Laviana (27/11/2024)</t>
      </is>
    </nc>
    <odxf>
      <font>
        <b val="0"/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76" sId="2" odxf="1" dxf="1">
    <nc r="C291" t="inlineStr">
      <is>
        <t>Presentación de informe del Observatorio de Emancipación Juvenil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77" sId="2" odxf="1" dxf="1">
    <nc r="D291" t="inlineStr">
      <is>
        <t>Vehículo oficial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E291" start="0" length="0">
    <dxf>
      <alignment horizont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F291" start="0" length="0">
    <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C260" start="0" length="0">
    <dxf>
      <font>
        <b/>
        <sz val="11"/>
        <color theme="1"/>
        <name val="Calibri"/>
        <scheme val="minor"/>
      </font>
      <fill>
        <patternFill patternType="solid">
          <bgColor theme="0" tint="-0.14999847407452621"/>
        </patternFill>
      </fill>
    </dxf>
  </rfmt>
  <rcc rId="1378" sId="2">
    <nc r="B260" t="inlineStr">
      <is>
        <t>Director General de Juventud - Francisco de Asis Fernández</t>
      </is>
    </nc>
  </rcc>
  <rcc rId="1379" sId="2">
    <oc r="B81" t="inlineStr">
      <is>
        <t>Alto Cargo: DG DE URBANISMO</t>
      </is>
    </oc>
    <nc r="B81" t="inlineStr">
      <is>
        <t>DG DE URBANISMO</t>
      </is>
    </nc>
  </rcc>
  <rcc rId="1380" sId="2">
    <oc r="B150" t="inlineStr">
      <is>
        <t>Alto Cargo: Directora General de Participación Ciudadana, Transparencia, Diversidad Sexual y LGTBI. NURIA RODRÍGUEZ LÓPEZ</t>
      </is>
    </oc>
    <nc r="B150" t="inlineStr">
      <is>
        <t>Directora General de Participación Ciudadana, Transparencia, Diversidad Sexual y LGTBI. NURIA RODRÍGUEZ LÓPEZ</t>
      </is>
    </nc>
  </rcc>
  <rcc rId="1381" sId="2">
    <oc r="B163" t="inlineStr">
      <is>
        <t>Alto Cargo: Dirección General de Memoria Democrática - Begoña Collado Villa</t>
      </is>
    </oc>
    <nc r="B163" t="inlineStr">
      <is>
        <t>Dirección General de Memoria Democrática - Begoña Collado Villa</t>
      </is>
    </nc>
  </rcc>
  <rcc rId="1382" sId="2">
    <oc r="B241" t="inlineStr">
      <is>
        <t>Alto Cargo: Director General de Agenda 2030 - Juan Antonio González Ponte</t>
      </is>
    </oc>
    <nc r="B241" t="inlineStr">
      <is>
        <t>Director General de Agenda 2030 - Juan Antonio González Ponte</t>
      </is>
    </nc>
  </rcc>
  <rcc rId="1383" sId="2">
    <oc r="B248" t="inlineStr">
      <is>
        <t>Alto Cargo: Director General de Consumo - Faustino Zapico Álvarez</t>
      </is>
    </oc>
    <nc r="B248" t="inlineStr">
      <is>
        <t>Director General de Consumo - Faustino Zapico Álvarez</t>
      </is>
    </nc>
  </rcc>
  <rrc rId="1384" sId="2" ref="A1:XFD1" action="deleteRow">
    <rfmt sheetId="2" xfDxf="1" sqref="A1:XFD1" start="0" length="0"/>
  </rr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is rId="1385" sheetId="3" name="[2024_cOrdenacion_dietas_viajes_gastos.xlsx]Gastos repre-proto" sheetPosition="2"/>
  <rfmt sheetId="3" sqref="B2" start="0" length="0">
    <dxf>
      <font>
        <b/>
        <sz val="11"/>
        <color indexed="8"/>
        <name val="Calibri"/>
        <scheme val="none"/>
      </font>
      <fill>
        <patternFill patternType="solid">
          <bgColor indexed="22"/>
        </patternFill>
      </fill>
    </dxf>
  </rfmt>
  <rcc rId="1386" sId="3" odxf="1" dxf="1">
    <nc r="B3" t="inlineStr">
      <is>
        <t>Objeto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b/>
        <sz val="11"/>
        <color indexed="8"/>
        <name val="Calibri"/>
        <scheme val="none"/>
      </font>
      <fill>
        <patternFill patternType="solid">
          <bgColor indexed="31"/>
        </patternFill>
      </fill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87" sId="3" odxf="1" dxf="1">
    <nc r="C3" t="inlineStr">
      <is>
        <t>Motivo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b/>
        <sz val="11"/>
        <color indexed="8"/>
        <name val="Calibri"/>
        <scheme val="none"/>
      </font>
      <fill>
        <patternFill patternType="solid">
          <bgColor indexed="31"/>
        </patternFill>
      </fill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88" sId="3" odxf="1" dxf="1">
    <nc r="D3" t="inlineStr">
      <is>
        <t>Coste satisfecho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b/>
        <sz val="11"/>
        <color indexed="8"/>
        <name val="Calibri"/>
        <scheme val="none"/>
      </font>
      <fill>
        <patternFill patternType="solid">
          <bgColor indexed="31"/>
        </patternFill>
      </fill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89" sId="3" odxf="1" dxf="1">
    <nc r="E3" t="inlineStr">
      <is>
        <t>Adjudicatario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b/>
        <sz val="11"/>
        <color indexed="8"/>
        <name val="Calibri"/>
        <scheme val="none"/>
      </font>
      <fill>
        <patternFill patternType="solid">
          <bgColor indexed="31"/>
        </patternFill>
      </fill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3" sqref="B4" start="0" length="0">
    <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3" sqref="C4" start="0" length="0">
    <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3" sqref="D4" start="0" length="0">
    <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3" sqref="E4" start="0" length="0">
    <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3" sqref="B5" start="0" length="0">
    <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3" sqref="C5" start="0" length="0">
    <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3" sqref="D5" start="0" length="0">
    <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3" sqref="E5" start="0" length="0">
    <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3" sqref="B6" start="0" length="0">
    <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3" sqref="C6" start="0" length="0">
    <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3" sqref="D6" start="0" length="0">
    <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3" sqref="E6" start="0" length="0">
    <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3" sqref="B7" start="0" length="0">
    <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3" sqref="C7" start="0" length="0">
    <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3" sqref="D7" start="0" length="0">
    <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3" sqref="E7" start="0" length="0">
    <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3" sqref="C2" start="0" length="0">
    <dxf>
      <font>
        <b/>
        <sz val="11"/>
        <color indexed="8"/>
        <name val="Calibri"/>
        <scheme val="none"/>
      </font>
      <fill>
        <patternFill patternType="solid">
          <bgColor indexed="22"/>
        </patternFill>
      </fill>
    </dxf>
  </rfmt>
  <rcc rId="1390" sId="3">
    <nc r="B2" t="inlineStr">
      <is>
        <t xml:space="preserve">Alto Cargo: </t>
      </is>
    </nc>
  </rcc>
  <rcc rId="1391" sId="2">
    <oc r="B244" t="inlineStr">
      <is>
        <t>Bilbao 30/10/2025</t>
      </is>
    </oc>
    <nc r="B244" t="inlineStr">
      <is>
        <t>Bilbao 30/10/2024</t>
      </is>
    </nc>
  </rcc>
  <rcv guid="{ABF30F46-B438-4CFD-AC58-A4E6386E713E}" action="delete"/>
  <rcv guid="{ABF30F46-B438-4CFD-AC58-A4E6386E713E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C92F6CA-E558-4F22-A553-954EAC3C34CE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2" numFmtId="11">
    <oc r="D15">
      <f>11.5+26.3+17.35+10+7.5</f>
    </oc>
    <nc r="D15">
      <v>72.650000000000006</v>
    </nc>
  </rcc>
  <rcc rId="2" sId="2" numFmtId="11">
    <oc r="D16">
      <f>180.61+167.15</f>
    </oc>
    <nc r="D16">
      <v>347.76</v>
    </nc>
  </rcc>
  <rcc rId="3" sId="2" numFmtId="11">
    <oc r="D17">
      <f>21+18.25+29.1+10.15</f>
    </oc>
    <nc r="D17">
      <v>78.5</v>
    </nc>
  </rcc>
  <rcc rId="4" sId="2" numFmtId="11">
    <oc r="D19">
      <f>13+15+26.9</f>
    </oc>
    <nc r="D19">
      <v>54.9</v>
    </nc>
  </rcc>
  <rcc rId="5" sId="2" numFmtId="11">
    <oc r="D43">
      <f>180.61+167.15</f>
    </oc>
    <nc r="D43">
      <v>347.76</v>
    </nc>
  </rcc>
  <rcc rId="6" sId="2" numFmtId="11">
    <oc r="D44">
      <f>57+16.3+6.15+31.2</f>
    </oc>
    <nc r="D44">
      <v>110.65</v>
    </nc>
  </rcc>
  <rcc rId="7" sId="2" numFmtId="11">
    <oc r="D46">
      <f>13+15</f>
    </oc>
    <nc r="D46">
      <v>28</v>
    </nc>
  </rcc>
  <rcc rId="8" sId="2" numFmtId="11">
    <oc r="D47">
      <f>129.6+211.12+209.12</f>
    </oc>
    <nc r="D47">
      <v>549.84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E52" start="0" length="0">
    <dxf>
      <alignment wrapText="1" readingOrder="0"/>
    </dxf>
  </rfmt>
  <rcc rId="9" sId="2" odxf="1" dxf="1">
    <nc r="B53" t="inlineStr">
      <is>
        <t>Beatriz González Prieto, Viceconsejera de Derechos Ciudadanos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wrapText="1" readingOrder="0"/>
    </odxf>
    <ndxf>
      <font>
        <b/>
        <sz val="11"/>
        <color theme="1"/>
        <name val="Calibri"/>
        <scheme val="minor"/>
      </font>
      <fill>
        <patternFill patternType="solid">
          <bgColor theme="0" tint="-0.14999847407452621"/>
        </patternFill>
      </fill>
      <alignment wrapText="0" readingOrder="0"/>
    </ndxf>
  </rcc>
  <rfmt sheetId="2" sqref="C53" start="0" length="0">
    <dxf>
      <fill>
        <patternFill patternType="solid">
          <bgColor theme="0" tint="-0.14999847407452621"/>
        </patternFill>
      </fill>
    </dxf>
  </rfmt>
  <rfmt sheetId="2" sqref="D53" start="0" length="0">
    <dxf>
      <fill>
        <patternFill patternType="solid">
          <bgColor theme="0" tint="-0.14999847407452621"/>
        </patternFill>
      </fill>
    </dxf>
  </rfmt>
  <rfmt sheetId="2" sqref="E53" start="0" length="0">
    <dxf>
      <fill>
        <patternFill patternType="solid">
          <bgColor theme="0" tint="-0.14999847407452621"/>
        </patternFill>
      </fill>
      <alignment wrapText="1" readingOrder="0"/>
    </dxf>
  </rfmt>
  <rfmt sheetId="2" sqref="F53" start="0" length="0">
    <dxf>
      <fill>
        <patternFill patternType="solid">
          <bgColor theme="0" tint="-0.14999847407452621"/>
        </patternFill>
      </fill>
    </dxf>
  </rfmt>
  <rfmt sheetId="2" sqref="A54" start="0" length="0">
    <dxf>
      <font>
        <b/>
        <sz val="11"/>
        <color theme="1"/>
        <name val="Calibri"/>
        <scheme val="minor"/>
      </font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cc rId="10" sId="2" odxf="1" dxf="1">
    <nc r="B54" t="inlineStr">
      <is>
        <t>Lugar y fechas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3" tint="0.79998168889431442"/>
        </patternFill>
      </fill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" sId="2" odxf="1" dxf="1">
    <nc r="C54" t="inlineStr">
      <is>
        <t>Motivo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3" tint="0.79998168889431442"/>
        </patternFill>
      </fill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" sId="2" odxf="1" dxf="1">
    <nc r="D54" t="inlineStr">
      <is>
        <t>Coste satisfecho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3" tint="0.79998168889431442"/>
        </patternFill>
      </fill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" sId="2" odxf="1" dxf="1">
    <nc r="E54" t="inlineStr">
      <is>
        <t>Concepto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wrapText="0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3" tint="0.79998168889431442"/>
        </patternFill>
      </fill>
      <alignment horizont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4" sId="2" odxf="1" dxf="1">
    <nc r="F54" t="inlineStr">
      <is>
        <t>Adjudicatario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3" tint="0.79998168889431442"/>
        </patternFill>
      </fill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5" sId="2" odxf="1" dxf="1">
    <nc r="A55" t="inlineStr">
      <is>
        <t>Agenda 1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6" sId="2" odxf="1" dxf="1">
    <nc r="B55" t="inlineStr">
      <is>
        <t>MADRID, 25 de Enero de 2024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7" sId="2" odxf="1" dxf="1">
    <nc r="C55" t="inlineStr">
      <is>
        <t>FITUR</t>
      </is>
    </nc>
    <odxf>
      <alignment horizontal="general" readingOrder="0"/>
      <border outline="0">
        <left/>
        <right/>
        <top/>
        <bottom/>
      </border>
    </odxf>
    <ndxf>
      <alignment horizontal="left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8" sId="2" odxf="1" dxf="1" numFmtId="11">
    <nc r="D55">
      <v>194.4</v>
    </nc>
    <odxf>
      <numFmt numFmtId="0" formatCode="General"/>
      <alignment horizontal="general" readingOrder="0"/>
      <border outline="0">
        <left/>
        <right/>
        <top/>
        <bottom/>
      </border>
    </odxf>
    <ndxf>
      <numFmt numFmtId="12" formatCode="#,##0.00\ &quot;€&quot;;[Red]\-#,##0.00\ &quot;€&quot;"/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9" sId="2" odxf="1" dxf="1">
    <nc r="E55" t="inlineStr">
      <is>
        <t>Hotel</t>
      </is>
    </nc>
    <odxf>
      <alignment horizontal="general" wrapText="0" readingOrder="0"/>
      <border outline="0">
        <left/>
        <right/>
        <top/>
        <bottom/>
      </border>
    </odxf>
    <ndxf>
      <alignment horizont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0" sId="2" odxf="1" dxf="1">
    <nc r="F55" t="inlineStr">
      <is>
        <t>SANANDER VIAJES SL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1" sId="2" odxf="1" dxf="1">
    <nc r="A56" t="inlineStr">
      <is>
        <t>Agenda 2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2" sId="2" odxf="1" dxf="1">
    <nc r="B56" t="inlineStr">
      <is>
        <t>MADRID, 25 de Enero de 2024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3" sId="2" odxf="1" dxf="1">
    <nc r="C56" t="inlineStr">
      <is>
        <t>FITUR</t>
      </is>
    </nc>
    <odxf>
      <alignment horizontal="general" readingOrder="0"/>
      <border outline="0">
        <left/>
        <right/>
        <top/>
        <bottom/>
      </border>
    </odxf>
    <ndxf>
      <alignment horizontal="left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4" sId="2" odxf="1" dxf="1" numFmtId="11">
    <nc r="D56">
      <v>169.75</v>
    </nc>
    <odxf>
      <numFmt numFmtId="0" formatCode="General"/>
      <alignment horizontal="general" readingOrder="0"/>
      <border outline="0">
        <left/>
        <right/>
        <top/>
        <bottom/>
      </border>
    </odxf>
    <ndxf>
      <numFmt numFmtId="12" formatCode="#,##0.00\ &quot;€&quot;;[Red]\-#,##0.00\ &quot;€&quot;"/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5" sId="2" odxf="1" dxf="1">
    <nc r="E56" t="inlineStr">
      <is>
        <t>Tren</t>
      </is>
    </nc>
    <odxf>
      <alignment horizontal="general" wrapText="0" readingOrder="0"/>
      <border outline="0">
        <left/>
        <right/>
        <top/>
        <bottom/>
      </border>
    </odxf>
    <ndxf>
      <alignment horizont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6" sId="2" odxf="1" dxf="1">
    <nc r="F56" t="inlineStr">
      <is>
        <t>SANANDER VIAJES SL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7" sId="2" odxf="1" dxf="1">
    <nc r="A57" t="inlineStr">
      <is>
        <t>Agenda 3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8" sId="2" odxf="1" dxf="1">
    <nc r="B57" t="inlineStr">
      <is>
        <t>MADRID, 14 de Mayo de 2024</t>
      </is>
    </nc>
    <odxf>
      <alignment horizontal="general" wrapText="1" readingOrder="0"/>
      <border outline="0">
        <left/>
        <right/>
        <top/>
        <bottom/>
      </border>
    </odxf>
    <ndxf>
      <alignment horizontal="center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9" sId="2" odxf="1" dxf="1">
    <nc r="C57" t="inlineStr">
      <is>
        <t>Reunión con el Secretario de Estado de Memoria Democrática</t>
      </is>
    </nc>
    <odxf>
      <border outline="0">
        <left/>
        <right/>
        <top/>
        <bottom/>
      </border>
    </odxf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0" sId="2" odxf="1" dxf="1" numFmtId="11">
    <nc r="D57">
      <v>148.04</v>
    </nc>
    <odxf>
      <numFmt numFmtId="0" formatCode="General"/>
      <alignment horizontal="general" readingOrder="0"/>
      <border outline="0">
        <left/>
        <right/>
        <top/>
        <bottom/>
      </border>
    </odxf>
    <ndxf>
      <numFmt numFmtId="12" formatCode="#,##0.00\ &quot;€&quot;;[Red]\-#,##0.00\ &quot;€&quot;"/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1" sId="2" odxf="1" dxf="1">
    <nc r="E57" t="inlineStr">
      <is>
        <t>Tren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2" sId="2" odxf="1" dxf="1">
    <nc r="F57" t="inlineStr">
      <is>
        <t>SANANDER VIAJES SL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3" sId="2" odxf="1" dxf="1">
    <nc r="A58" t="inlineStr">
      <is>
        <t>Agenda 4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4" sId="2" odxf="1" dxf="1">
    <nc r="B58" t="inlineStr">
      <is>
        <t>MADRID, 18 y 19 de septiembre de 2024</t>
      </is>
    </nc>
    <odxf>
      <alignment horizontal="general" wrapText="1" readingOrder="0"/>
      <border outline="0">
        <left/>
        <right/>
        <top/>
        <bottom/>
      </border>
    </odxf>
    <ndxf>
      <alignment horizontal="center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5" sId="2" odxf="1" dxf="1">
    <nc r="C58" t="inlineStr">
      <is>
        <t>Reunión en el Ministerio de Consumo y 33ª Muestra de Artes Plásticas</t>
      </is>
    </nc>
    <odxf>
      <border outline="0">
        <left/>
        <right/>
        <top/>
        <bottom/>
      </border>
    </odxf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6" sId="2" odxf="1" dxf="1" numFmtId="11">
    <nc r="D58">
      <v>105.84</v>
    </nc>
    <odxf>
      <numFmt numFmtId="0" formatCode="General"/>
      <alignment horizontal="general" readingOrder="0"/>
      <border outline="0">
        <left/>
        <right/>
        <top/>
        <bottom/>
      </border>
    </odxf>
    <ndxf>
      <numFmt numFmtId="12" formatCode="#,##0.00\ &quot;€&quot;;[Red]\-#,##0.00\ &quot;€&quot;"/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7" sId="2" odxf="1" dxf="1">
    <nc r="E58" t="inlineStr">
      <is>
        <t>Hotel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8" sId="2" odxf="1" dxf="1">
    <nc r="F58" t="inlineStr">
      <is>
        <t>SANANDER VIAJES SL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rc rId="39" sId="1" ref="A9:XFD9" action="insertRow"/>
  <rm rId="40" sheetId="1" source="A13:XFD13" destination="A9:XFD9" sourceSheetId="1">
    <rfmt sheetId="1" xfDxf="1" sqref="A9:XFD9" start="0" length="0"/>
    <rfmt sheetId="1" sqref="A9" start="0" length="0">
      <dxf>
        <font>
          <b/>
          <sz val="10"/>
          <color auto="1"/>
          <name val="Calibri"/>
          <scheme val="none"/>
        </font>
        <alignment horizontal="left" vertical="center" wrapText="1" readingOrder="0"/>
        <border outline="0">
          <left style="double">
            <color indexed="55"/>
          </left>
          <right style="thin">
            <color indexed="55"/>
          </right>
          <top style="thin">
            <color indexed="55"/>
          </top>
          <bottom style="thin">
            <color indexed="55"/>
          </bottom>
        </border>
      </dxf>
    </rfmt>
    <rfmt sheetId="1" sqref="B9" start="0" length="0">
      <dxf>
        <font>
          <sz val="10"/>
          <color auto="1"/>
          <name val="Calibri"/>
          <scheme val="none"/>
        </font>
        <alignment horizontal="left" vertical="center" wrapText="1" readingOrder="0"/>
        <border outline="0">
          <left style="thin">
            <color indexed="55"/>
          </left>
          <right style="thin">
            <color indexed="55"/>
          </right>
          <top style="thin">
            <color indexed="55"/>
          </top>
          <bottom style="thin">
            <color indexed="55"/>
          </bottom>
        </border>
      </dxf>
    </rfmt>
    <rfmt sheetId="1" sqref="C9" start="0" length="0">
      <dxf>
        <font>
          <sz val="10"/>
          <color auto="1"/>
          <name val="Calibri"/>
          <scheme val="none"/>
        </font>
        <alignment horizontal="center" vertical="center" readingOrder="0"/>
        <border outline="0">
          <left style="thin">
            <color indexed="55"/>
          </left>
          <right style="double">
            <color indexed="55"/>
          </right>
          <bottom style="thin">
            <color indexed="55"/>
          </bottom>
        </border>
      </dxf>
    </rfmt>
    <rfmt sheetId="1" sqref="D9" start="0" length="0">
      <dxf>
        <font>
          <sz val="10"/>
          <color auto="1"/>
          <name val="Calibri"/>
          <scheme val="none"/>
        </font>
        <numFmt numFmtId="164" formatCode="#,##0.00\ &quot;€&quot;"/>
        <fill>
          <patternFill patternType="solid">
            <bgColor theme="0"/>
          </patternFill>
        </fill>
        <alignment horizontal="right" vertical="center" readingOrder="0"/>
        <border outline="0">
          <right style="thin">
            <color indexed="55"/>
          </right>
          <bottom style="thin">
            <color indexed="55"/>
          </bottom>
        </border>
      </dxf>
    </rfmt>
    <rfmt sheetId="1" sqref="E9" start="0" length="0">
      <dxf>
        <font>
          <sz val="10"/>
          <color auto="1"/>
          <name val="Calibri"/>
          <scheme val="none"/>
        </font>
        <numFmt numFmtId="164" formatCode="#,##0.00\ &quot;€&quot;"/>
        <alignment horizontal="right" vertical="center" readingOrder="0"/>
        <border outline="0">
          <right style="thin">
            <color indexed="55"/>
          </right>
          <top style="thin">
            <color indexed="55"/>
          </top>
          <bottom style="thin">
            <color indexed="55"/>
          </bottom>
        </border>
      </dxf>
    </rfmt>
    <rfmt sheetId="1" sqref="F9" start="0" length="0">
      <dxf>
        <font>
          <i/>
          <sz val="10"/>
          <color auto="1"/>
          <name val="Calibri"/>
          <scheme val="none"/>
        </font>
        <numFmt numFmtId="164" formatCode="#,##0.00\ &quot;€&quot;"/>
        <fill>
          <patternFill patternType="solid">
            <bgColor indexed="22"/>
          </patternFill>
        </fill>
        <alignment horizontal="right" vertical="center" readingOrder="0"/>
        <border outline="0">
          <left style="thin">
            <color indexed="55"/>
          </left>
          <right style="double">
            <color indexed="55"/>
          </right>
          <bottom style="thin">
            <color indexed="55"/>
          </bottom>
        </border>
      </dxf>
    </rfmt>
    <rfmt sheetId="1" sqref="G9" start="0" length="0">
      <dxf>
        <font>
          <sz val="10"/>
          <color auto="1"/>
          <name val="Calibri"/>
          <scheme val="none"/>
        </font>
        <numFmt numFmtId="164" formatCode="#,##0.00\ &quot;€&quot;"/>
        <alignment horizontal="right" vertical="center" readingOrder="0"/>
        <border outline="0">
          <right style="thin">
            <color indexed="55"/>
          </right>
          <top style="thin">
            <color indexed="55"/>
          </top>
          <bottom style="thin">
            <color indexed="55"/>
          </bottom>
        </border>
      </dxf>
    </rfmt>
    <rfmt sheetId="1" sqref="H9" start="0" length="0">
      <dxf>
        <font>
          <sz val="10"/>
          <color auto="1"/>
          <name val="Calibri"/>
          <scheme val="none"/>
        </font>
        <numFmt numFmtId="164" formatCode="#,##0.00\ &quot;€&quot;"/>
        <alignment horizontal="right" vertical="center" readingOrder="0"/>
        <border outline="0">
          <right style="thin">
            <color indexed="55"/>
          </right>
          <top style="thin">
            <color indexed="55"/>
          </top>
          <bottom style="thin">
            <color indexed="55"/>
          </bottom>
        </border>
      </dxf>
    </rfmt>
    <rfmt sheetId="1" sqref="I9" start="0" length="0">
      <dxf>
        <font>
          <i/>
          <sz val="10"/>
          <color auto="1"/>
          <name val="Calibri"/>
          <scheme val="none"/>
        </font>
        <numFmt numFmtId="164" formatCode="#,##0.00\ &quot;€&quot;"/>
        <fill>
          <patternFill patternType="solid">
            <bgColor indexed="22"/>
          </patternFill>
        </fill>
        <alignment horizontal="right" vertical="center" readingOrder="0"/>
        <border outline="0">
          <left style="thin">
            <color indexed="55"/>
          </left>
          <right style="double">
            <color indexed="55"/>
          </right>
          <bottom style="thin">
            <color indexed="55"/>
          </bottom>
        </border>
      </dxf>
    </rfmt>
    <rfmt sheetId="1" sqref="J9" start="0" length="0">
      <dxf>
        <font>
          <sz val="10"/>
          <color auto="1"/>
          <name val="Calibri"/>
          <scheme val="none"/>
        </font>
        <numFmt numFmtId="164" formatCode="#,##0.00\ &quot;€&quot;"/>
        <alignment horizontal="right" vertical="center" readingOrder="0"/>
        <border outline="0">
          <right style="thin">
            <color indexed="55"/>
          </right>
          <top style="thin">
            <color indexed="55"/>
          </top>
          <bottom style="thin">
            <color indexed="55"/>
          </bottom>
        </border>
      </dxf>
    </rfmt>
    <rfmt sheetId="1" sqref="K9" start="0" length="0">
      <dxf>
        <font>
          <sz val="10"/>
          <color auto="1"/>
          <name val="Calibri"/>
          <scheme val="none"/>
        </font>
        <numFmt numFmtId="164" formatCode="#,##0.00\ &quot;€&quot;"/>
        <alignment horizontal="right" vertical="center" readingOrder="0"/>
        <border outline="0">
          <right style="thin">
            <color indexed="55"/>
          </right>
          <top style="thin">
            <color indexed="55"/>
          </top>
          <bottom style="thin">
            <color indexed="55"/>
          </bottom>
        </border>
      </dxf>
    </rfmt>
    <rfmt sheetId="1" sqref="L9" start="0" length="0">
      <dxf>
        <font>
          <i/>
          <sz val="10"/>
          <color auto="1"/>
          <name val="Calibri"/>
          <scheme val="none"/>
        </font>
        <numFmt numFmtId="164" formatCode="#,##0.00\ &quot;€&quot;"/>
        <fill>
          <patternFill patternType="solid">
            <bgColor indexed="22"/>
          </patternFill>
        </fill>
        <alignment horizontal="right" vertical="center" readingOrder="0"/>
        <border outline="0">
          <left style="thin">
            <color indexed="55"/>
          </left>
          <right style="double">
            <color indexed="55"/>
          </right>
          <bottom style="thin">
            <color indexed="55"/>
          </bottom>
        </border>
      </dxf>
    </rfmt>
    <rfmt sheetId="1" sqref="M9" start="0" length="0">
      <dxf>
        <font>
          <sz val="10"/>
          <color auto="1"/>
          <name val="Calibri"/>
          <scheme val="none"/>
        </font>
        <numFmt numFmtId="164" formatCode="#,##0.00\ &quot;€&quot;"/>
        <alignment horizontal="right" vertical="center" readingOrder="0"/>
        <border outline="0">
          <right style="thin">
            <color indexed="55"/>
          </right>
          <top style="thin">
            <color indexed="55"/>
          </top>
          <bottom style="thin">
            <color indexed="55"/>
          </bottom>
        </border>
      </dxf>
    </rfmt>
    <rfmt sheetId="1" sqref="N9" start="0" length="0">
      <dxf>
        <font>
          <sz val="10"/>
          <color auto="1"/>
          <name val="Calibri"/>
          <scheme val="none"/>
        </font>
        <numFmt numFmtId="164" formatCode="#,##0.00\ &quot;€&quot;"/>
        <alignment horizontal="right" vertical="center" readingOrder="0"/>
        <border outline="0">
          <right style="thin">
            <color indexed="55"/>
          </right>
          <top style="thin">
            <color indexed="55"/>
          </top>
          <bottom style="thin">
            <color indexed="55"/>
          </bottom>
        </border>
      </dxf>
    </rfmt>
    <rfmt sheetId="1" sqref="O9" start="0" length="0">
      <dxf>
        <font>
          <i/>
          <sz val="10"/>
          <color auto="1"/>
          <name val="Calibri"/>
          <scheme val="none"/>
        </font>
        <numFmt numFmtId="164" formatCode="#,##0.00\ &quot;€&quot;"/>
        <fill>
          <patternFill patternType="solid">
            <bgColor indexed="22"/>
          </patternFill>
        </fill>
        <alignment horizontal="right" vertical="center" readingOrder="0"/>
        <border outline="0">
          <left style="thin">
            <color indexed="55"/>
          </left>
          <right style="double">
            <color indexed="55"/>
          </right>
          <bottom style="thin">
            <color indexed="55"/>
          </bottom>
        </border>
      </dxf>
    </rfmt>
    <rfmt sheetId="1" sqref="P9" start="0" length="0">
      <dxf>
        <font>
          <sz val="10"/>
          <color auto="1"/>
          <name val="Calibri"/>
          <scheme val="none"/>
        </font>
        <numFmt numFmtId="164" formatCode="#,##0.00\ &quot;€&quot;"/>
        <alignment horizontal="right" vertical="center" readingOrder="0"/>
        <border outline="0">
          <right style="thin">
            <color indexed="55"/>
          </right>
          <top style="thin">
            <color indexed="55"/>
          </top>
          <bottom style="thin">
            <color indexed="55"/>
          </bottom>
        </border>
      </dxf>
    </rfmt>
    <rfmt sheetId="1" sqref="Q9" start="0" length="0">
      <dxf>
        <font>
          <sz val="10"/>
          <color auto="1"/>
          <name val="Calibri"/>
          <scheme val="none"/>
        </font>
        <numFmt numFmtId="164" formatCode="#,##0.00\ &quot;€&quot;"/>
        <alignment horizontal="right" vertical="center" readingOrder="0"/>
        <border outline="0">
          <right style="thin">
            <color indexed="55"/>
          </right>
          <top style="thin">
            <color indexed="55"/>
          </top>
          <bottom style="thin">
            <color indexed="55"/>
          </bottom>
        </border>
      </dxf>
    </rfmt>
    <rfmt sheetId="1" sqref="R9" start="0" length="0">
      <dxf>
        <font>
          <i/>
          <sz val="10"/>
          <color auto="1"/>
          <name val="Calibri"/>
          <scheme val="none"/>
        </font>
        <numFmt numFmtId="164" formatCode="#,##0.00\ &quot;€&quot;"/>
        <fill>
          <patternFill patternType="solid">
            <bgColor indexed="22"/>
          </patternFill>
        </fill>
        <alignment horizontal="right" vertical="center" readingOrder="0"/>
        <border outline="0">
          <left style="thin">
            <color indexed="55"/>
          </left>
          <right style="double">
            <color indexed="55"/>
          </right>
          <bottom style="thin">
            <color indexed="55"/>
          </bottom>
        </border>
      </dxf>
    </rfmt>
    <rfmt sheetId="1" sqref="S9" start="0" length="0">
      <dxf>
        <font>
          <sz val="10"/>
          <color auto="1"/>
          <name val="Calibri"/>
          <scheme val="none"/>
        </font>
        <numFmt numFmtId="164" formatCode="#,##0.00\ &quot;€&quot;"/>
        <alignment horizontal="right" vertical="center" readingOrder="0"/>
        <border outline="0">
          <right style="thin">
            <color indexed="55"/>
          </right>
          <top style="thin">
            <color indexed="55"/>
          </top>
          <bottom style="thin">
            <color indexed="55"/>
          </bottom>
        </border>
      </dxf>
    </rfmt>
    <rfmt sheetId="1" sqref="T9" start="0" length="0">
      <dxf>
        <font>
          <sz val="10"/>
          <color auto="1"/>
          <name val="Calibri"/>
          <scheme val="none"/>
        </font>
        <numFmt numFmtId="164" formatCode="#,##0.00\ &quot;€&quot;"/>
        <alignment horizontal="right" vertical="center" readingOrder="0"/>
        <border outline="0">
          <right style="thin">
            <color indexed="55"/>
          </right>
          <top style="thin">
            <color indexed="55"/>
          </top>
          <bottom style="thin">
            <color indexed="55"/>
          </bottom>
        </border>
      </dxf>
    </rfmt>
    <rfmt sheetId="1" sqref="U9" start="0" length="0">
      <dxf>
        <font>
          <i/>
          <sz val="10"/>
          <color auto="1"/>
          <name val="Calibri"/>
          <scheme val="none"/>
        </font>
        <numFmt numFmtId="164" formatCode="#,##0.00\ &quot;€&quot;"/>
        <fill>
          <patternFill patternType="solid">
            <bgColor indexed="22"/>
          </patternFill>
        </fill>
        <alignment horizontal="right" vertical="center" readingOrder="0"/>
        <border outline="0">
          <left style="thin">
            <color indexed="55"/>
          </left>
          <right style="double">
            <color indexed="55"/>
          </right>
          <bottom style="thin">
            <color indexed="55"/>
          </bottom>
        </border>
      </dxf>
    </rfmt>
    <rfmt sheetId="1" sqref="V9" start="0" length="0">
      <dxf>
        <font>
          <sz val="10"/>
          <color auto="1"/>
          <name val="Calibri"/>
          <scheme val="none"/>
        </font>
        <numFmt numFmtId="164" formatCode="#,##0.00\ &quot;€&quot;"/>
        <alignment horizontal="right" vertical="center" readingOrder="0"/>
        <border outline="0">
          <right style="thin">
            <color indexed="55"/>
          </right>
          <top style="thin">
            <color indexed="55"/>
          </top>
          <bottom style="thin">
            <color indexed="55"/>
          </bottom>
        </border>
      </dxf>
    </rfmt>
    <rfmt sheetId="1" sqref="W9" start="0" length="0">
      <dxf>
        <font>
          <sz val="10"/>
          <color auto="1"/>
          <name val="Calibri"/>
          <scheme val="none"/>
        </font>
        <numFmt numFmtId="164" formatCode="#,##0.00\ &quot;€&quot;"/>
        <alignment horizontal="right" vertical="center" readingOrder="0"/>
        <border outline="0">
          <right style="thin">
            <color indexed="55"/>
          </right>
          <top style="thin">
            <color indexed="55"/>
          </top>
          <bottom style="thin">
            <color indexed="55"/>
          </bottom>
        </border>
      </dxf>
    </rfmt>
    <rfmt sheetId="1" sqref="X9" start="0" length="0">
      <dxf>
        <font>
          <i/>
          <sz val="10"/>
          <color auto="1"/>
          <name val="Calibri"/>
          <scheme val="none"/>
        </font>
        <numFmt numFmtId="164" formatCode="#,##0.00\ &quot;€&quot;"/>
        <fill>
          <patternFill patternType="solid">
            <bgColor indexed="22"/>
          </patternFill>
        </fill>
        <alignment horizontal="right" vertical="center" readingOrder="0"/>
        <border outline="0">
          <left style="thin">
            <color indexed="55"/>
          </left>
          <right style="double">
            <color indexed="55"/>
          </right>
          <bottom style="thin">
            <color indexed="55"/>
          </bottom>
        </border>
      </dxf>
    </rfmt>
    <rfmt sheetId="1" sqref="Y9" start="0" length="0">
      <dxf>
        <font>
          <sz val="10"/>
          <color auto="1"/>
          <name val="Calibri"/>
          <scheme val="none"/>
        </font>
        <numFmt numFmtId="164" formatCode="#,##0.00\ &quot;€&quot;"/>
        <alignment horizontal="right" vertical="center" readingOrder="0"/>
        <border outline="0">
          <right style="thin">
            <color indexed="55"/>
          </right>
          <top style="thin">
            <color indexed="55"/>
          </top>
          <bottom style="thin">
            <color indexed="55"/>
          </bottom>
        </border>
      </dxf>
    </rfmt>
    <rfmt sheetId="1" sqref="Z9" start="0" length="0">
      <dxf>
        <font>
          <sz val="10"/>
          <color auto="1"/>
          <name val="Calibri"/>
          <scheme val="none"/>
        </font>
        <numFmt numFmtId="164" formatCode="#,##0.00\ &quot;€&quot;"/>
        <alignment horizontal="right" vertical="center" readingOrder="0"/>
        <border outline="0">
          <right style="thin">
            <color indexed="55"/>
          </right>
          <top style="thin">
            <color indexed="55"/>
          </top>
          <bottom style="thin">
            <color indexed="55"/>
          </bottom>
        </border>
      </dxf>
    </rfmt>
    <rfmt sheetId="1" sqref="AA9" start="0" length="0">
      <dxf>
        <font>
          <i/>
          <sz val="10"/>
          <color auto="1"/>
          <name val="Calibri"/>
          <scheme val="none"/>
        </font>
        <numFmt numFmtId="164" formatCode="#,##0.00\ &quot;€&quot;"/>
        <fill>
          <patternFill patternType="solid">
            <bgColor indexed="22"/>
          </patternFill>
        </fill>
        <alignment horizontal="right" vertical="center" readingOrder="0"/>
        <border outline="0">
          <left style="thin">
            <color indexed="55"/>
          </left>
          <right style="double">
            <color indexed="55"/>
          </right>
          <bottom style="thin">
            <color indexed="55"/>
          </bottom>
        </border>
      </dxf>
    </rfmt>
    <rfmt sheetId="1" sqref="AB9" start="0" length="0">
      <dxf>
        <font>
          <sz val="10"/>
          <color auto="1"/>
          <name val="Calibri"/>
          <scheme val="none"/>
        </font>
        <numFmt numFmtId="164" formatCode="#,##0.00\ &quot;€&quot;"/>
        <alignment horizontal="right" vertical="center" readingOrder="0"/>
        <border outline="0">
          <right style="thin">
            <color indexed="55"/>
          </right>
          <top style="thin">
            <color indexed="55"/>
          </top>
          <bottom style="thin">
            <color indexed="55"/>
          </bottom>
        </border>
      </dxf>
    </rfmt>
    <rfmt sheetId="1" sqref="AC9" start="0" length="0">
      <dxf>
        <font>
          <sz val="10"/>
          <color auto="1"/>
          <name val="Calibri"/>
          <scheme val="none"/>
        </font>
        <numFmt numFmtId="164" formatCode="#,##0.00\ &quot;€&quot;"/>
        <alignment horizontal="right" vertical="center" readingOrder="0"/>
        <border outline="0">
          <right style="thin">
            <color indexed="55"/>
          </right>
          <top style="thin">
            <color indexed="55"/>
          </top>
          <bottom style="thin">
            <color indexed="55"/>
          </bottom>
        </border>
      </dxf>
    </rfmt>
    <rfmt sheetId="1" sqref="AD9" start="0" length="0">
      <dxf>
        <font>
          <i/>
          <sz val="10"/>
          <color auto="1"/>
          <name val="Calibri"/>
          <scheme val="none"/>
        </font>
        <numFmt numFmtId="164" formatCode="#,##0.00\ &quot;€&quot;"/>
        <fill>
          <patternFill patternType="solid">
            <bgColor indexed="22"/>
          </patternFill>
        </fill>
        <alignment horizontal="right" vertical="center" readingOrder="0"/>
        <border outline="0">
          <left style="thin">
            <color indexed="55"/>
          </left>
          <right style="double">
            <color indexed="55"/>
          </right>
          <bottom style="thin">
            <color indexed="55"/>
          </bottom>
        </border>
      </dxf>
    </rfmt>
    <rfmt sheetId="1" sqref="AE9" start="0" length="0">
      <dxf>
        <font>
          <sz val="10"/>
          <color auto="1"/>
          <name val="Calibri"/>
          <scheme val="none"/>
        </font>
        <numFmt numFmtId="164" formatCode="#,##0.00\ &quot;€&quot;"/>
        <fill>
          <patternFill patternType="solid">
            <bgColor theme="0"/>
          </patternFill>
        </fill>
        <alignment horizontal="right" vertical="center" readingOrder="0"/>
        <border outline="0">
          <right style="thin">
            <color indexed="55"/>
          </right>
          <top style="thin">
            <color indexed="55"/>
          </top>
          <bottom style="thin">
            <color indexed="55"/>
          </bottom>
        </border>
      </dxf>
    </rfmt>
    <rfmt sheetId="1" sqref="AF9" start="0" length="0">
      <dxf>
        <font>
          <sz val="10"/>
          <color auto="1"/>
          <name val="Calibri"/>
          <scheme val="none"/>
        </font>
        <numFmt numFmtId="164" formatCode="#,##0.00\ &quot;€&quot;"/>
        <alignment horizontal="right" vertical="center" readingOrder="0"/>
        <border outline="0">
          <right style="thin">
            <color indexed="55"/>
          </right>
          <top style="thin">
            <color indexed="55"/>
          </top>
          <bottom style="thin">
            <color indexed="55"/>
          </bottom>
        </border>
      </dxf>
    </rfmt>
    <rfmt sheetId="1" sqref="AG9" start="0" length="0">
      <dxf>
        <font>
          <i/>
          <sz val="10"/>
          <color auto="1"/>
          <name val="Calibri"/>
          <scheme val="none"/>
        </font>
        <numFmt numFmtId="164" formatCode="#,##0.00\ &quot;€&quot;"/>
        <fill>
          <patternFill patternType="solid">
            <bgColor indexed="22"/>
          </patternFill>
        </fill>
        <alignment horizontal="right" vertical="center" readingOrder="0"/>
        <border outline="0">
          <left style="thin">
            <color indexed="55"/>
          </left>
          <right style="double">
            <color indexed="55"/>
          </right>
          <bottom style="thin">
            <color indexed="55"/>
          </bottom>
        </border>
      </dxf>
    </rfmt>
    <rfmt sheetId="1" sqref="AH9" start="0" length="0">
      <dxf>
        <font>
          <sz val="10"/>
          <color auto="1"/>
          <name val="Calibri"/>
          <scheme val="none"/>
        </font>
        <numFmt numFmtId="164" formatCode="#,##0.00\ &quot;€&quot;"/>
        <fill>
          <patternFill patternType="solid">
            <bgColor theme="0"/>
          </patternFill>
        </fill>
        <alignment horizontal="right" vertical="center" readingOrder="0"/>
        <border outline="0">
          <right style="thin">
            <color indexed="55"/>
          </right>
          <top style="thin">
            <color indexed="55"/>
          </top>
          <bottom style="thin">
            <color indexed="55"/>
          </bottom>
        </border>
      </dxf>
    </rfmt>
    <rfmt sheetId="1" sqref="AI9" start="0" length="0">
      <dxf>
        <font>
          <sz val="10"/>
          <color auto="1"/>
          <name val="Calibri"/>
          <scheme val="none"/>
        </font>
        <numFmt numFmtId="164" formatCode="#,##0.00\ &quot;€&quot;"/>
        <alignment horizontal="right" vertical="center" readingOrder="0"/>
        <border outline="0">
          <right style="thin">
            <color indexed="55"/>
          </right>
          <top style="thin">
            <color indexed="55"/>
          </top>
          <bottom style="thin">
            <color indexed="55"/>
          </bottom>
        </border>
      </dxf>
    </rfmt>
    <rfmt sheetId="1" sqref="AJ9" start="0" length="0">
      <dxf>
        <font>
          <i/>
          <sz val="10"/>
          <color auto="1"/>
          <name val="Calibri"/>
          <scheme val="none"/>
        </font>
        <numFmt numFmtId="164" formatCode="#,##0.00\ &quot;€&quot;"/>
        <fill>
          <patternFill patternType="solid">
            <bgColor indexed="22"/>
          </patternFill>
        </fill>
        <alignment horizontal="right" vertical="center" readingOrder="0"/>
        <border outline="0">
          <left style="thin">
            <color indexed="55"/>
          </left>
          <right style="double">
            <color indexed="55"/>
          </right>
          <bottom style="thin">
            <color indexed="55"/>
          </bottom>
        </border>
      </dxf>
    </rfmt>
    <rfmt sheetId="1" sqref="AK9" start="0" length="0">
      <dxf>
        <font>
          <sz val="10"/>
          <color auto="1"/>
          <name val="Calibri"/>
          <scheme val="none"/>
        </font>
        <numFmt numFmtId="164" formatCode="#,##0.00\ &quot;€&quot;"/>
        <alignment horizontal="right" vertical="center" readingOrder="0"/>
        <border outline="0">
          <right style="thin">
            <color indexed="55"/>
          </right>
          <top style="thin">
            <color indexed="55"/>
          </top>
          <bottom style="thin">
            <color indexed="55"/>
          </bottom>
        </border>
      </dxf>
    </rfmt>
    <rfmt sheetId="1" sqref="AL9" start="0" length="0">
      <dxf>
        <font>
          <sz val="10"/>
          <color auto="1"/>
          <name val="Calibri"/>
          <scheme val="none"/>
        </font>
        <numFmt numFmtId="164" formatCode="#,##0.00\ &quot;€&quot;"/>
        <alignment horizontal="right" vertical="center" readingOrder="0"/>
        <border outline="0">
          <right style="thin">
            <color indexed="55"/>
          </right>
          <top style="thin">
            <color indexed="55"/>
          </top>
          <bottom style="thin">
            <color indexed="55"/>
          </bottom>
        </border>
      </dxf>
    </rfmt>
    <rfmt sheetId="1" sqref="AM9" start="0" length="0">
      <dxf>
        <font>
          <i/>
          <sz val="10"/>
          <color auto="1"/>
          <name val="Calibri"/>
          <scheme val="none"/>
        </font>
        <numFmt numFmtId="164" formatCode="#,##0.00\ &quot;€&quot;"/>
        <fill>
          <patternFill patternType="solid">
            <bgColor indexed="22"/>
          </patternFill>
        </fill>
        <alignment horizontal="right" vertical="center" readingOrder="0"/>
        <border outline="0">
          <left style="thin">
            <color indexed="55"/>
          </left>
          <right style="double">
            <color indexed="55"/>
          </right>
          <bottom style="thin">
            <color indexed="55"/>
          </bottom>
        </border>
      </dxf>
    </rfmt>
    <rfmt sheetId="1" sqref="AN9" start="0" length="0">
      <dxf>
        <font>
          <sz val="10"/>
          <color indexed="9"/>
          <name val="Calibri"/>
          <scheme val="none"/>
        </font>
        <numFmt numFmtId="164" formatCode="#,##0.00\ &quot;€&quot;"/>
        <fill>
          <patternFill patternType="solid">
            <bgColor indexed="54"/>
          </patternFill>
        </fill>
        <alignment horizontal="right" vertical="center" readingOrder="0"/>
        <border outline="0">
          <right style="thin">
            <color indexed="55"/>
          </right>
          <bottom style="thin">
            <color indexed="55"/>
          </bottom>
        </border>
      </dxf>
    </rfmt>
    <rfmt sheetId="1" sqref="AO9" start="0" length="0">
      <dxf>
        <font>
          <sz val="10"/>
          <color indexed="9"/>
          <name val="Calibri"/>
          <scheme val="none"/>
        </font>
        <numFmt numFmtId="164" formatCode="#,##0.00\ &quot;€&quot;"/>
        <fill>
          <patternFill patternType="solid">
            <bgColor indexed="54"/>
          </patternFill>
        </fill>
        <alignment horizontal="right" vertical="center" readingOrder="0"/>
        <border outline="0">
          <right style="thin">
            <color indexed="55"/>
          </right>
          <bottom style="thin">
            <color indexed="55"/>
          </bottom>
        </border>
      </dxf>
    </rfmt>
    <rfmt sheetId="1" sqref="AP9" start="0" length="0">
      <dxf>
        <font>
          <sz val="10"/>
          <color indexed="9"/>
          <name val="Calibri"/>
          <scheme val="none"/>
        </font>
        <numFmt numFmtId="164" formatCode="#,##0.00\ &quot;€&quot;"/>
        <fill>
          <patternFill patternType="solid">
            <bgColor indexed="54"/>
          </patternFill>
        </fill>
        <alignment horizontal="right" vertical="center" readingOrder="0"/>
        <border outline="0">
          <right style="double">
            <color indexed="55"/>
          </right>
          <bottom style="thin">
            <color indexed="55"/>
          </bottom>
        </border>
      </dxf>
    </rfmt>
    <rfmt sheetId="1" sqref="AQ9" start="0" length="0">
      <dxf>
        <font>
          <b/>
          <i/>
          <sz val="10"/>
          <color indexed="9"/>
          <name val="Calibri"/>
          <scheme val="none"/>
        </font>
        <numFmt numFmtId="164" formatCode="#,##0.00\ &quot;€&quot;"/>
        <fill>
          <patternFill patternType="solid">
            <bgColor indexed="54"/>
          </patternFill>
        </fill>
        <alignment horizontal="right" vertical="center" readingOrder="0"/>
        <border outline="0">
          <right style="double">
            <color indexed="55"/>
          </right>
          <bottom style="thin">
            <color indexed="55"/>
          </bottom>
        </border>
      </dxf>
    </rfmt>
  </rm>
  <rrc rId="41" sId="1" ref="A13:XFD13" action="deleteRow">
    <rfmt sheetId="1" xfDxf="1" sqref="A13:XFD13" start="0" length="0"/>
    <rfmt sheetId="1" sqref="A13" start="0" length="0">
      <dxf>
        <alignment vertical="center" wrapText="1" readingOrder="0"/>
      </dxf>
    </rfmt>
    <rfmt sheetId="1" sqref="B13" start="0" length="0">
      <dxf>
        <alignment vertical="center" wrapText="1" readingOrder="0"/>
      </dxf>
    </rfmt>
  </rrc>
  <rcv guid="{ABF30F46-B438-4CFD-AC58-A4E6386E713E}" action="delete"/>
  <rcv guid="{ABF30F46-B438-4CFD-AC58-A4E6386E713E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42" sId="1" ref="A13:XFD13" action="insertRow"/>
  <rm rId="43" sheetId="1" source="A9:XFD9" destination="A13:XFD13" sourceSheetId="1">
    <rfmt sheetId="1" xfDxf="1" sqref="A13:XFD13" start="0" length="0"/>
    <rfmt sheetId="1" sqref="A13" start="0" length="0">
      <dxf>
        <font>
          <b/>
          <sz val="10"/>
          <color auto="1"/>
          <name val="Calibri"/>
          <scheme val="none"/>
        </font>
        <alignment horizontal="left" vertical="center" wrapText="1" readingOrder="0"/>
        <border outline="0">
          <left style="double">
            <color indexed="55"/>
          </left>
          <right style="thin">
            <color indexed="55"/>
          </right>
          <top style="thin">
            <color indexed="55"/>
          </top>
          <bottom style="thin">
            <color indexed="55"/>
          </bottom>
        </border>
      </dxf>
    </rfmt>
    <rfmt sheetId="1" sqref="B13" start="0" length="0">
      <dxf>
        <font>
          <sz val="10"/>
          <color auto="1"/>
          <name val="Calibri"/>
          <scheme val="none"/>
        </font>
        <alignment vertical="center" wrapText="1" readingOrder="0"/>
        <border outline="0">
          <left style="thin">
            <color indexed="55"/>
          </left>
          <right style="thin">
            <color indexed="55"/>
          </right>
          <top style="thin">
            <color indexed="55"/>
          </top>
          <bottom style="thin">
            <color indexed="55"/>
          </bottom>
        </border>
      </dxf>
    </rfmt>
    <rfmt sheetId="1" sqref="C13" start="0" length="0">
      <dxf>
        <font>
          <sz val="10"/>
          <color auto="1"/>
          <name val="Calibri"/>
          <scheme val="none"/>
        </font>
        <alignment horizontal="center" vertical="center" readingOrder="0"/>
        <border outline="0">
          <left style="thin">
            <color indexed="55"/>
          </left>
          <right style="double">
            <color indexed="55"/>
          </right>
          <top style="thin">
            <color indexed="55"/>
          </top>
          <bottom style="thin">
            <color indexed="55"/>
          </bottom>
        </border>
      </dxf>
    </rfmt>
    <rfmt sheetId="1" sqref="D13" start="0" length="0">
      <dxf>
        <font>
          <sz val="10"/>
          <color auto="1"/>
          <name val="Calibri"/>
          <scheme val="none"/>
        </font>
        <numFmt numFmtId="164" formatCode="#,##0.00\ &quot;€&quot;"/>
        <alignment horizontal="right" vertical="center" readingOrder="0"/>
        <border outline="0">
          <right style="thin">
            <color indexed="55"/>
          </right>
          <top style="thin">
            <color indexed="55"/>
          </top>
          <bottom style="thin">
            <color indexed="55"/>
          </bottom>
        </border>
      </dxf>
    </rfmt>
    <rfmt sheetId="1" sqref="E13" start="0" length="0">
      <dxf>
        <font>
          <sz val="10"/>
          <color auto="1"/>
          <name val="Calibri"/>
          <scheme val="none"/>
        </font>
        <numFmt numFmtId="164" formatCode="#,##0.00\ &quot;€&quot;"/>
        <alignment horizontal="right" vertical="center" readingOrder="0"/>
        <border outline="0">
          <right style="thin">
            <color indexed="55"/>
          </right>
          <top style="thin">
            <color indexed="55"/>
          </top>
          <bottom style="thin">
            <color indexed="55"/>
          </bottom>
        </border>
      </dxf>
    </rfmt>
    <rfmt sheetId="1" sqref="F13" start="0" length="0">
      <dxf>
        <font>
          <i/>
          <sz val="10"/>
          <color auto="1"/>
          <name val="Calibri"/>
          <scheme val="none"/>
        </font>
        <numFmt numFmtId="164" formatCode="#,##0.00\ &quot;€&quot;"/>
        <fill>
          <patternFill patternType="solid">
            <bgColor indexed="22"/>
          </patternFill>
        </fill>
        <alignment horizontal="right" vertical="center" readingOrder="0"/>
        <border outline="0">
          <left style="thin">
            <color indexed="55"/>
          </left>
          <right style="double">
            <color indexed="55"/>
          </right>
          <bottom style="thin">
            <color indexed="55"/>
          </bottom>
        </border>
      </dxf>
    </rfmt>
    <rfmt sheetId="1" sqref="G13" start="0" length="0">
      <dxf>
        <font>
          <sz val="10"/>
          <color auto="1"/>
          <name val="Calibri"/>
          <scheme val="none"/>
        </font>
        <numFmt numFmtId="164" formatCode="#,##0.00\ &quot;€&quot;"/>
        <alignment horizontal="right" vertical="center" readingOrder="0"/>
        <border outline="0">
          <right style="thin">
            <color indexed="55"/>
          </right>
          <top style="thin">
            <color indexed="55"/>
          </top>
          <bottom style="thin">
            <color indexed="55"/>
          </bottom>
        </border>
      </dxf>
    </rfmt>
    <rfmt sheetId="1" sqref="H13" start="0" length="0">
      <dxf>
        <font>
          <sz val="10"/>
          <color auto="1"/>
          <name val="Calibri"/>
          <scheme val="none"/>
        </font>
        <numFmt numFmtId="164" formatCode="#,##0.00\ &quot;€&quot;"/>
        <alignment horizontal="right" vertical="center" readingOrder="0"/>
        <border outline="0">
          <right style="thin">
            <color indexed="55"/>
          </right>
          <top style="thin">
            <color indexed="55"/>
          </top>
          <bottom style="thin">
            <color indexed="55"/>
          </bottom>
        </border>
      </dxf>
    </rfmt>
    <rfmt sheetId="1" sqref="I13" start="0" length="0">
      <dxf>
        <font>
          <i/>
          <sz val="10"/>
          <color auto="1"/>
          <name val="Calibri"/>
          <scheme val="none"/>
        </font>
        <numFmt numFmtId="164" formatCode="#,##0.00\ &quot;€&quot;"/>
        <fill>
          <patternFill patternType="solid">
            <bgColor indexed="22"/>
          </patternFill>
        </fill>
        <alignment horizontal="right" vertical="center" readingOrder="0"/>
        <border outline="0">
          <left style="thin">
            <color indexed="55"/>
          </left>
          <right style="double">
            <color indexed="55"/>
          </right>
          <bottom style="thin">
            <color indexed="55"/>
          </bottom>
        </border>
      </dxf>
    </rfmt>
    <rfmt sheetId="1" sqref="J13" start="0" length="0">
      <dxf>
        <font>
          <sz val="10"/>
          <color auto="1"/>
          <name val="Calibri"/>
          <scheme val="none"/>
        </font>
        <numFmt numFmtId="164" formatCode="#,##0.00\ &quot;€&quot;"/>
        <alignment horizontal="right" vertical="center" readingOrder="0"/>
        <border outline="0">
          <right style="thin">
            <color indexed="55"/>
          </right>
          <top style="thin">
            <color indexed="55"/>
          </top>
          <bottom style="thin">
            <color indexed="55"/>
          </bottom>
        </border>
      </dxf>
    </rfmt>
    <rfmt sheetId="1" sqref="K13" start="0" length="0">
      <dxf>
        <font>
          <sz val="10"/>
          <color auto="1"/>
          <name val="Calibri"/>
          <scheme val="none"/>
        </font>
        <numFmt numFmtId="164" formatCode="#,##0.00\ &quot;€&quot;"/>
        <alignment horizontal="right" vertical="center" readingOrder="0"/>
        <border outline="0">
          <right style="thin">
            <color indexed="55"/>
          </right>
          <top style="thin">
            <color indexed="55"/>
          </top>
          <bottom style="thin">
            <color indexed="55"/>
          </bottom>
        </border>
      </dxf>
    </rfmt>
    <rfmt sheetId="1" sqref="L13" start="0" length="0">
      <dxf>
        <font>
          <i/>
          <sz val="10"/>
          <color auto="1"/>
          <name val="Calibri"/>
          <scheme val="none"/>
        </font>
        <numFmt numFmtId="164" formatCode="#,##0.00\ &quot;€&quot;"/>
        <fill>
          <patternFill patternType="solid">
            <bgColor indexed="22"/>
          </patternFill>
        </fill>
        <alignment horizontal="right" vertical="center" readingOrder="0"/>
        <border outline="0">
          <left style="thin">
            <color indexed="55"/>
          </left>
          <right style="double">
            <color indexed="55"/>
          </right>
          <bottom style="thin">
            <color indexed="55"/>
          </bottom>
        </border>
      </dxf>
    </rfmt>
    <rfmt sheetId="1" sqref="M13" start="0" length="0">
      <dxf>
        <font>
          <sz val="10"/>
          <color auto="1"/>
          <name val="Calibri"/>
          <scheme val="none"/>
        </font>
        <numFmt numFmtId="164" formatCode="#,##0.00\ &quot;€&quot;"/>
        <alignment horizontal="right" vertical="center" readingOrder="0"/>
        <border outline="0">
          <right style="thin">
            <color indexed="55"/>
          </right>
          <top style="thin">
            <color indexed="55"/>
          </top>
          <bottom style="thin">
            <color indexed="55"/>
          </bottom>
        </border>
      </dxf>
    </rfmt>
    <rfmt sheetId="1" sqref="N13" start="0" length="0">
      <dxf>
        <font>
          <sz val="10"/>
          <color auto="1"/>
          <name val="Calibri"/>
          <scheme val="none"/>
        </font>
        <numFmt numFmtId="164" formatCode="#,##0.00\ &quot;€&quot;"/>
        <alignment horizontal="right" vertical="center" readingOrder="0"/>
        <border outline="0">
          <right style="thin">
            <color indexed="55"/>
          </right>
          <top style="thin">
            <color indexed="55"/>
          </top>
          <bottom style="thin">
            <color indexed="55"/>
          </bottom>
        </border>
      </dxf>
    </rfmt>
    <rfmt sheetId="1" sqref="O13" start="0" length="0">
      <dxf>
        <font>
          <i/>
          <sz val="10"/>
          <color auto="1"/>
          <name val="Calibri"/>
          <scheme val="none"/>
        </font>
        <numFmt numFmtId="164" formatCode="#,##0.00\ &quot;€&quot;"/>
        <fill>
          <patternFill patternType="solid">
            <bgColor indexed="22"/>
          </patternFill>
        </fill>
        <alignment horizontal="right" vertical="center" readingOrder="0"/>
        <border outline="0">
          <left style="thin">
            <color indexed="55"/>
          </left>
          <right style="double">
            <color indexed="55"/>
          </right>
          <bottom style="thin">
            <color indexed="55"/>
          </bottom>
        </border>
      </dxf>
    </rfmt>
    <rfmt sheetId="1" sqref="P13" start="0" length="0">
      <dxf>
        <font>
          <sz val="10"/>
          <color auto="1"/>
          <name val="Calibri"/>
          <scheme val="none"/>
        </font>
        <numFmt numFmtId="164" formatCode="#,##0.00\ &quot;€&quot;"/>
        <alignment horizontal="right" vertical="center" readingOrder="0"/>
        <border outline="0">
          <right style="thin">
            <color indexed="55"/>
          </right>
          <top style="thin">
            <color indexed="55"/>
          </top>
          <bottom style="thin">
            <color indexed="55"/>
          </bottom>
        </border>
      </dxf>
    </rfmt>
    <rfmt sheetId="1" sqref="Q13" start="0" length="0">
      <dxf>
        <font>
          <sz val="10"/>
          <color auto="1"/>
          <name val="Calibri"/>
          <scheme val="none"/>
        </font>
        <numFmt numFmtId="164" formatCode="#,##0.00\ &quot;€&quot;"/>
        <alignment horizontal="right" vertical="center" readingOrder="0"/>
        <border outline="0">
          <right style="thin">
            <color indexed="55"/>
          </right>
          <top style="thin">
            <color indexed="55"/>
          </top>
          <bottom style="thin">
            <color indexed="55"/>
          </bottom>
        </border>
      </dxf>
    </rfmt>
    <rfmt sheetId="1" sqref="R13" start="0" length="0">
      <dxf>
        <font>
          <i/>
          <sz val="10"/>
          <color auto="1"/>
          <name val="Calibri"/>
          <scheme val="none"/>
        </font>
        <numFmt numFmtId="164" formatCode="#,##0.00\ &quot;€&quot;"/>
        <fill>
          <patternFill patternType="solid">
            <bgColor indexed="22"/>
          </patternFill>
        </fill>
        <alignment horizontal="right" vertical="center" readingOrder="0"/>
        <border outline="0">
          <left style="thin">
            <color indexed="55"/>
          </left>
          <right style="double">
            <color indexed="55"/>
          </right>
          <bottom style="thin">
            <color indexed="55"/>
          </bottom>
        </border>
      </dxf>
    </rfmt>
    <rfmt sheetId="1" sqref="S13" start="0" length="0">
      <dxf>
        <font>
          <sz val="10"/>
          <color auto="1"/>
          <name val="Calibri"/>
          <scheme val="none"/>
        </font>
        <numFmt numFmtId="164" formatCode="#,##0.00\ &quot;€&quot;"/>
        <alignment horizontal="right" vertical="center" readingOrder="0"/>
        <border outline="0">
          <right style="thin">
            <color indexed="55"/>
          </right>
          <top style="thin">
            <color indexed="55"/>
          </top>
          <bottom style="thin">
            <color indexed="55"/>
          </bottom>
        </border>
      </dxf>
    </rfmt>
    <rfmt sheetId="1" sqref="T13" start="0" length="0">
      <dxf>
        <font>
          <sz val="10"/>
          <color auto="1"/>
          <name val="Calibri"/>
          <scheme val="none"/>
        </font>
        <numFmt numFmtId="164" formatCode="#,##0.00\ &quot;€&quot;"/>
        <alignment horizontal="right" vertical="center" readingOrder="0"/>
        <border outline="0">
          <right style="thin">
            <color indexed="55"/>
          </right>
          <top style="thin">
            <color indexed="55"/>
          </top>
          <bottom style="thin">
            <color indexed="55"/>
          </bottom>
        </border>
      </dxf>
    </rfmt>
    <rfmt sheetId="1" sqref="U13" start="0" length="0">
      <dxf>
        <font>
          <i/>
          <sz val="10"/>
          <color auto="1"/>
          <name val="Calibri"/>
          <scheme val="none"/>
        </font>
        <numFmt numFmtId="164" formatCode="#,##0.00\ &quot;€&quot;"/>
        <fill>
          <patternFill patternType="solid">
            <bgColor indexed="22"/>
          </patternFill>
        </fill>
        <alignment horizontal="right" vertical="center" readingOrder="0"/>
        <border outline="0">
          <left style="thin">
            <color indexed="55"/>
          </left>
          <right style="double">
            <color indexed="55"/>
          </right>
          <bottom style="thin">
            <color indexed="55"/>
          </bottom>
        </border>
      </dxf>
    </rfmt>
    <rfmt sheetId="1" sqref="V13" start="0" length="0">
      <dxf>
        <font>
          <sz val="10"/>
          <color auto="1"/>
          <name val="Calibri"/>
          <scheme val="none"/>
        </font>
        <numFmt numFmtId="164" formatCode="#,##0.00\ &quot;€&quot;"/>
        <alignment horizontal="right" vertical="center" readingOrder="0"/>
        <border outline="0">
          <right style="thin">
            <color indexed="55"/>
          </right>
          <top style="thin">
            <color indexed="55"/>
          </top>
          <bottom style="thin">
            <color indexed="55"/>
          </bottom>
        </border>
      </dxf>
    </rfmt>
    <rfmt sheetId="1" sqref="W13" start="0" length="0">
      <dxf>
        <font>
          <sz val="10"/>
          <color auto="1"/>
          <name val="Calibri"/>
          <scheme val="none"/>
        </font>
        <numFmt numFmtId="164" formatCode="#,##0.00\ &quot;€&quot;"/>
        <alignment horizontal="right" vertical="center" readingOrder="0"/>
        <border outline="0">
          <right style="thin">
            <color indexed="55"/>
          </right>
          <top style="thin">
            <color indexed="55"/>
          </top>
          <bottom style="thin">
            <color indexed="55"/>
          </bottom>
        </border>
      </dxf>
    </rfmt>
    <rfmt sheetId="1" sqref="X13" start="0" length="0">
      <dxf>
        <font>
          <i/>
          <sz val="10"/>
          <color auto="1"/>
          <name val="Calibri"/>
          <scheme val="none"/>
        </font>
        <numFmt numFmtId="164" formatCode="#,##0.00\ &quot;€&quot;"/>
        <fill>
          <patternFill patternType="solid">
            <bgColor indexed="22"/>
          </patternFill>
        </fill>
        <alignment horizontal="right" vertical="center" readingOrder="0"/>
        <border outline="0">
          <left style="thin">
            <color indexed="55"/>
          </left>
          <right style="double">
            <color indexed="55"/>
          </right>
          <bottom style="thin">
            <color indexed="55"/>
          </bottom>
        </border>
      </dxf>
    </rfmt>
    <rfmt sheetId="1" sqref="Y13" start="0" length="0">
      <dxf>
        <font>
          <sz val="10"/>
          <color auto="1"/>
          <name val="Calibri"/>
          <scheme val="none"/>
        </font>
        <numFmt numFmtId="164" formatCode="#,##0.00\ &quot;€&quot;"/>
        <alignment horizontal="right" vertical="center" readingOrder="0"/>
        <border outline="0">
          <right style="thin">
            <color indexed="55"/>
          </right>
          <top style="thin">
            <color indexed="55"/>
          </top>
          <bottom style="thin">
            <color indexed="55"/>
          </bottom>
        </border>
      </dxf>
    </rfmt>
    <rfmt sheetId="1" sqref="Z13" start="0" length="0">
      <dxf>
        <font>
          <sz val="10"/>
          <color auto="1"/>
          <name val="Calibri"/>
          <scheme val="none"/>
        </font>
        <numFmt numFmtId="164" formatCode="#,##0.00\ &quot;€&quot;"/>
        <alignment horizontal="right" vertical="center" readingOrder="0"/>
        <border outline="0">
          <right style="thin">
            <color indexed="55"/>
          </right>
          <top style="thin">
            <color indexed="55"/>
          </top>
          <bottom style="thin">
            <color indexed="55"/>
          </bottom>
        </border>
      </dxf>
    </rfmt>
    <rfmt sheetId="1" sqref="AA13" start="0" length="0">
      <dxf>
        <font>
          <i/>
          <sz val="10"/>
          <color auto="1"/>
          <name val="Calibri"/>
          <scheme val="none"/>
        </font>
        <numFmt numFmtId="164" formatCode="#,##0.00\ &quot;€&quot;"/>
        <fill>
          <patternFill patternType="solid">
            <bgColor indexed="22"/>
          </patternFill>
        </fill>
        <alignment horizontal="right" vertical="center" readingOrder="0"/>
        <border outline="0">
          <left style="thin">
            <color indexed="55"/>
          </left>
          <right style="double">
            <color indexed="55"/>
          </right>
          <bottom style="thin">
            <color indexed="55"/>
          </bottom>
        </border>
      </dxf>
    </rfmt>
    <rfmt sheetId="1" sqref="AB13" start="0" length="0">
      <dxf>
        <font>
          <sz val="10"/>
          <color auto="1"/>
          <name val="Calibri"/>
          <scheme val="none"/>
        </font>
        <numFmt numFmtId="164" formatCode="#,##0.00\ &quot;€&quot;"/>
        <alignment horizontal="right" vertical="center" readingOrder="0"/>
        <border outline="0">
          <right style="thin">
            <color indexed="55"/>
          </right>
          <top style="thin">
            <color indexed="55"/>
          </top>
          <bottom style="thin">
            <color indexed="55"/>
          </bottom>
        </border>
      </dxf>
    </rfmt>
    <rfmt sheetId="1" sqref="AC13" start="0" length="0">
      <dxf>
        <font>
          <sz val="10"/>
          <color auto="1"/>
          <name val="Calibri"/>
          <scheme val="none"/>
        </font>
        <numFmt numFmtId="164" formatCode="#,##0.00\ &quot;€&quot;"/>
        <alignment horizontal="right" vertical="center" readingOrder="0"/>
        <border outline="0">
          <right style="thin">
            <color indexed="55"/>
          </right>
          <top style="thin">
            <color indexed="55"/>
          </top>
          <bottom style="thin">
            <color indexed="55"/>
          </bottom>
        </border>
      </dxf>
    </rfmt>
    <rfmt sheetId="1" sqref="AD13" start="0" length="0">
      <dxf>
        <font>
          <i/>
          <sz val="10"/>
          <color auto="1"/>
          <name val="Calibri"/>
          <scheme val="none"/>
        </font>
        <numFmt numFmtId="164" formatCode="#,##0.00\ &quot;€&quot;"/>
        <fill>
          <patternFill patternType="solid">
            <bgColor indexed="22"/>
          </patternFill>
        </fill>
        <alignment horizontal="right" vertical="center" readingOrder="0"/>
        <border outline="0">
          <left style="thin">
            <color indexed="55"/>
          </left>
          <right style="double">
            <color indexed="55"/>
          </right>
          <bottom style="thin">
            <color indexed="55"/>
          </bottom>
        </border>
      </dxf>
    </rfmt>
    <rfmt sheetId="1" sqref="AE13" start="0" length="0">
      <dxf>
        <font>
          <sz val="10"/>
          <color auto="1"/>
          <name val="Calibri"/>
          <scheme val="none"/>
        </font>
        <numFmt numFmtId="164" formatCode="#,##0.00\ &quot;€&quot;"/>
        <alignment horizontal="right" vertical="center" readingOrder="0"/>
        <border outline="0">
          <right style="thin">
            <color indexed="55"/>
          </right>
          <top style="thin">
            <color indexed="55"/>
          </top>
          <bottom style="thin">
            <color indexed="55"/>
          </bottom>
        </border>
      </dxf>
    </rfmt>
    <rfmt sheetId="1" sqref="AF13" start="0" length="0">
      <dxf>
        <font>
          <sz val="10"/>
          <color auto="1"/>
          <name val="Calibri"/>
          <scheme val="none"/>
        </font>
        <numFmt numFmtId="164" formatCode="#,##0.00\ &quot;€&quot;"/>
        <alignment horizontal="right" vertical="center" readingOrder="0"/>
        <border outline="0">
          <right style="thin">
            <color indexed="55"/>
          </right>
          <top style="thin">
            <color indexed="55"/>
          </top>
          <bottom style="thin">
            <color indexed="55"/>
          </bottom>
        </border>
      </dxf>
    </rfmt>
    <rfmt sheetId="1" sqref="AG13" start="0" length="0">
      <dxf>
        <font>
          <i/>
          <sz val="10"/>
          <color auto="1"/>
          <name val="Calibri"/>
          <scheme val="none"/>
        </font>
        <numFmt numFmtId="164" formatCode="#,##0.00\ &quot;€&quot;"/>
        <fill>
          <patternFill patternType="solid">
            <bgColor indexed="22"/>
          </patternFill>
        </fill>
        <alignment horizontal="right" vertical="center" readingOrder="0"/>
        <border outline="0">
          <left style="thin">
            <color indexed="55"/>
          </left>
          <right style="double">
            <color indexed="55"/>
          </right>
          <bottom style="thin">
            <color indexed="55"/>
          </bottom>
        </border>
      </dxf>
    </rfmt>
    <rfmt sheetId="1" sqref="AH13" start="0" length="0">
      <dxf>
        <font>
          <sz val="10"/>
          <color auto="1"/>
          <name val="Calibri"/>
          <scheme val="none"/>
        </font>
        <numFmt numFmtId="164" formatCode="#,##0.00\ &quot;€&quot;"/>
        <alignment horizontal="right" vertical="center" readingOrder="0"/>
        <border outline="0">
          <right style="thin">
            <color indexed="55"/>
          </right>
          <top style="thin">
            <color indexed="55"/>
          </top>
          <bottom style="thin">
            <color indexed="55"/>
          </bottom>
        </border>
      </dxf>
    </rfmt>
    <rfmt sheetId="1" sqref="AI13" start="0" length="0">
      <dxf>
        <font>
          <sz val="10"/>
          <color auto="1"/>
          <name val="Calibri"/>
          <scheme val="none"/>
        </font>
        <numFmt numFmtId="164" formatCode="#,##0.00\ &quot;€&quot;"/>
        <alignment horizontal="right" vertical="center" readingOrder="0"/>
        <border outline="0">
          <right style="thin">
            <color indexed="55"/>
          </right>
          <top style="thin">
            <color indexed="55"/>
          </top>
          <bottom style="thin">
            <color indexed="55"/>
          </bottom>
        </border>
      </dxf>
    </rfmt>
    <rfmt sheetId="1" sqref="AJ13" start="0" length="0">
      <dxf>
        <font>
          <i/>
          <sz val="10"/>
          <color auto="1"/>
          <name val="Calibri"/>
          <scheme val="none"/>
        </font>
        <numFmt numFmtId="164" formatCode="#,##0.00\ &quot;€&quot;"/>
        <fill>
          <patternFill patternType="solid">
            <bgColor indexed="22"/>
          </patternFill>
        </fill>
        <alignment horizontal="right" vertical="center" readingOrder="0"/>
        <border outline="0">
          <left style="thin">
            <color indexed="55"/>
          </left>
          <right style="double">
            <color indexed="55"/>
          </right>
          <bottom style="thin">
            <color indexed="55"/>
          </bottom>
        </border>
      </dxf>
    </rfmt>
    <rfmt sheetId="1" sqref="AK13" start="0" length="0">
      <dxf>
        <font>
          <sz val="10"/>
          <color auto="1"/>
          <name val="Calibri"/>
          <scheme val="none"/>
        </font>
        <numFmt numFmtId="164" formatCode="#,##0.00\ &quot;€&quot;"/>
        <alignment horizontal="right" vertical="center" readingOrder="0"/>
        <border outline="0">
          <right style="thin">
            <color indexed="55"/>
          </right>
          <top style="thin">
            <color indexed="55"/>
          </top>
          <bottom style="thin">
            <color indexed="55"/>
          </bottom>
        </border>
      </dxf>
    </rfmt>
    <rfmt sheetId="1" sqref="AL13" start="0" length="0">
      <dxf>
        <font>
          <sz val="10"/>
          <color auto="1"/>
          <name val="Calibri"/>
          <scheme val="none"/>
        </font>
        <numFmt numFmtId="164" formatCode="#,##0.00\ &quot;€&quot;"/>
        <alignment horizontal="right" vertical="center" readingOrder="0"/>
        <border outline="0">
          <right style="thin">
            <color indexed="55"/>
          </right>
          <top style="thin">
            <color indexed="55"/>
          </top>
          <bottom style="thin">
            <color indexed="55"/>
          </bottom>
        </border>
      </dxf>
    </rfmt>
    <rfmt sheetId="1" sqref="AM13" start="0" length="0">
      <dxf>
        <font>
          <i/>
          <sz val="10"/>
          <color auto="1"/>
          <name val="Calibri"/>
          <scheme val="none"/>
        </font>
        <numFmt numFmtId="164" formatCode="#,##0.00\ &quot;€&quot;"/>
        <fill>
          <patternFill patternType="solid">
            <bgColor indexed="22"/>
          </patternFill>
        </fill>
        <alignment horizontal="right" vertical="center" readingOrder="0"/>
        <border outline="0">
          <left style="thin">
            <color indexed="55"/>
          </left>
          <right style="double">
            <color indexed="55"/>
          </right>
          <bottom style="thin">
            <color indexed="55"/>
          </bottom>
        </border>
      </dxf>
    </rfmt>
    <rfmt sheetId="1" sqref="AN13" start="0" length="0">
      <dxf>
        <font>
          <sz val="10"/>
          <color indexed="9"/>
          <name val="Calibri"/>
          <scheme val="none"/>
        </font>
        <numFmt numFmtId="164" formatCode="#,##0.00\ &quot;€&quot;"/>
        <fill>
          <patternFill patternType="solid">
            <bgColor indexed="54"/>
          </patternFill>
        </fill>
        <alignment horizontal="right" vertical="center" readingOrder="0"/>
        <border outline="0">
          <right style="thin">
            <color indexed="55"/>
          </right>
          <bottom style="thin">
            <color indexed="55"/>
          </bottom>
        </border>
      </dxf>
    </rfmt>
    <rfmt sheetId="1" sqref="AO13" start="0" length="0">
      <dxf>
        <font>
          <sz val="10"/>
          <color indexed="9"/>
          <name val="Calibri"/>
          <scheme val="none"/>
        </font>
        <numFmt numFmtId="164" formatCode="#,##0.00\ &quot;€&quot;"/>
        <fill>
          <patternFill patternType="solid">
            <bgColor indexed="54"/>
          </patternFill>
        </fill>
        <alignment horizontal="right" vertical="center" readingOrder="0"/>
        <border outline="0">
          <right style="thin">
            <color indexed="55"/>
          </right>
          <bottom style="thin">
            <color indexed="55"/>
          </bottom>
        </border>
      </dxf>
    </rfmt>
    <rfmt sheetId="1" sqref="AP13" start="0" length="0">
      <dxf>
        <font>
          <sz val="10"/>
          <color indexed="9"/>
          <name val="Calibri"/>
          <scheme val="none"/>
        </font>
        <numFmt numFmtId="164" formatCode="#,##0.00\ &quot;€&quot;"/>
        <fill>
          <patternFill patternType="solid">
            <bgColor indexed="54"/>
          </patternFill>
        </fill>
        <alignment horizontal="right" vertical="center" readingOrder="0"/>
        <border outline="0">
          <right style="double">
            <color indexed="55"/>
          </right>
          <bottom style="thin">
            <color indexed="55"/>
          </bottom>
        </border>
      </dxf>
    </rfmt>
    <rfmt sheetId="1" sqref="AQ13" start="0" length="0">
      <dxf>
        <font>
          <b/>
          <i/>
          <sz val="10"/>
          <color indexed="9"/>
          <name val="Calibri"/>
          <scheme val="none"/>
        </font>
        <numFmt numFmtId="164" formatCode="#,##0.00\ &quot;€&quot;"/>
        <fill>
          <patternFill patternType="solid">
            <bgColor indexed="54"/>
          </patternFill>
        </fill>
        <alignment horizontal="right" vertical="center" readingOrder="0"/>
        <border outline="0">
          <right style="double">
            <color indexed="55"/>
          </right>
          <bottom style="thin">
            <color indexed="55"/>
          </bottom>
        </border>
      </dxf>
    </rfmt>
  </rm>
  <rrc rId="44" sId="1" ref="A9:XFD9" action="deleteRow">
    <rfmt sheetId="1" xfDxf="1" sqref="A9:XFD9" start="0" length="0"/>
    <rfmt sheetId="1" sqref="A9" start="0" length="0">
      <dxf>
        <alignment vertical="center" wrapText="1" readingOrder="0"/>
      </dxf>
    </rfmt>
    <rfmt sheetId="1" sqref="B9" start="0" length="0">
      <dxf>
        <alignment vertical="center" wrapText="1" readingOrder="0"/>
      </dxf>
    </rfmt>
  </rrc>
  <rrc rId="45" sId="2" ref="A52:XFD79" action="insertRow"/>
  <rfmt sheetId="2" sqref="A52" start="0" length="0">
    <dxf>
      <alignment vertical="bottom" wrapText="0" readingOrder="0"/>
    </dxf>
  </rfmt>
  <rfmt sheetId="2" sqref="B52" start="0" length="0">
    <dxf>
      <alignment vertical="bottom" wrapText="0" readingOrder="0"/>
    </dxf>
  </rfmt>
  <rfmt sheetId="2" sqref="C52" start="0" length="0">
    <dxf>
      <alignment vertical="bottom" wrapText="0" readingOrder="0"/>
    </dxf>
  </rfmt>
  <rfmt sheetId="2" sqref="D52" start="0" length="0">
    <dxf>
      <alignment vertical="bottom" wrapText="0" readingOrder="0"/>
    </dxf>
  </rfmt>
  <rfmt sheetId="2" sqref="E52" start="0" length="0">
    <dxf>
      <alignment vertical="bottom" readingOrder="0"/>
    </dxf>
  </rfmt>
  <rfmt sheetId="2" sqref="F52" start="0" length="0">
    <dxf>
      <alignment vertical="bottom" wrapText="0" readingOrder="0"/>
    </dxf>
  </rfmt>
  <rfmt sheetId="2" sqref="A52:XFD52" start="0" length="0">
    <dxf>
      <alignment vertical="bottom" wrapText="0" readingOrder="0"/>
    </dxf>
  </rfmt>
  <rfmt sheetId="2" sqref="A53" start="0" length="0">
    <dxf>
      <alignment vertical="bottom" wrapText="0" readingOrder="0"/>
    </dxf>
  </rfmt>
  <rfmt sheetId="2" sqref="B53" start="0" length="0">
    <dxf>
      <font>
        <b/>
        <sz val="11"/>
        <color theme="1"/>
        <name val="Calibri"/>
        <scheme val="minor"/>
      </font>
      <fill>
        <patternFill patternType="solid">
          <bgColor theme="0" tint="-0.14999847407452621"/>
        </patternFill>
      </fill>
      <alignment vertical="bottom" wrapText="0" readingOrder="0"/>
    </dxf>
  </rfmt>
  <rfmt sheetId="2" sqref="C53" start="0" length="0">
    <dxf>
      <alignment vertical="bottom" wrapText="0" readingOrder="0"/>
    </dxf>
  </rfmt>
  <rfmt sheetId="2" sqref="D53" start="0" length="0">
    <dxf>
      <alignment vertical="bottom" wrapText="0" readingOrder="0"/>
    </dxf>
  </rfmt>
  <rfmt sheetId="2" sqref="E53" start="0" length="0">
    <dxf>
      <alignment vertical="bottom" readingOrder="0"/>
    </dxf>
  </rfmt>
  <rfmt sheetId="2" sqref="F53" start="0" length="0">
    <dxf>
      <alignment vertical="bottom" wrapText="0" readingOrder="0"/>
    </dxf>
  </rfmt>
  <rfmt sheetId="2" sqref="A53:XFD53" start="0" length="0">
    <dxf>
      <alignment vertical="bottom" wrapText="0" readingOrder="0"/>
    </dxf>
  </rfmt>
  <rfmt sheetId="2" sqref="A54" start="0" length="0">
    <dxf>
      <font>
        <b/>
        <sz val="11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cc rId="46" sId="2" odxf="1" dxf="1">
    <nc r="B54" t="inlineStr">
      <is>
        <t>Lugar y fechas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3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7" sId="2" odxf="1" dxf="1">
    <nc r="C54" t="inlineStr">
      <is>
        <t>Motivo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3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8" sId="2" odxf="1" dxf="1">
    <nc r="D54" t="inlineStr">
      <is>
        <t>Coste satisfecho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3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9" sId="2" odxf="1" dxf="1">
    <nc r="E54" t="inlineStr">
      <is>
        <t>Concepto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3" tint="0.79998168889431442"/>
        </patternFill>
      </fill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0" sId="2" odxf="1" dxf="1">
    <nc r="F54" t="inlineStr">
      <is>
        <t>Adjudicatario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3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54:XFD54" start="0" length="0">
    <dxf>
      <alignment vertical="bottom" wrapText="0" readingOrder="0"/>
    </dxf>
  </rfmt>
  <rcc rId="51" sId="2" odxf="1" dxf="1">
    <nc r="A55" t="inlineStr">
      <is>
        <t>Agenda 1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2" sId="2" odxf="1" dxf="1">
    <nc r="B55" t="inlineStr">
      <is>
        <t>VILLAVICIOSA 13/01/2024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3" sId="2" odxf="1" dxf="1">
    <nc r="C55" t="inlineStr">
      <is>
        <t>VISITA INCENDIO EN VIVIENDA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4" sId="2" odxf="1" dxf="1">
    <nc r="D55" t="inlineStr">
      <is>
        <t>Viajó en coche particular (ida y vuelta)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5" sId="2" odxf="1" dxf="1">
    <nc r="E55" t="inlineStr">
      <is>
        <t>Kilometraje</t>
      </is>
    </nc>
    <odxf>
      <font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6" sId="2" odxf="1" dxf="1">
    <nc r="F55" t="inlineStr">
      <is>
        <t>Se abonará en dietas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55:XFD55" start="0" length="0">
    <dxf>
      <alignment vertical="bottom" wrapText="0" readingOrder="0"/>
    </dxf>
  </rfmt>
  <rcc rId="57" sId="2" odxf="1" dxf="1">
    <nc r="A56" t="inlineStr">
      <is>
        <t>Agenda 2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8" sId="2" odxf="1" dxf="1">
    <nc r="B56" t="inlineStr">
      <is>
        <t>LANGREO 27/02/2024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9" sId="2" odxf="1" dxf="1">
    <nc r="C56" t="inlineStr">
      <is>
        <t>REUNIÓN CONCEJAL URBANISMO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0" sId="2" odxf="1" dxf="1">
    <nc r="D56" t="inlineStr">
      <is>
        <t>Viajó en coche particular (ida y vuelta)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1" sId="2" odxf="1" dxf="1">
    <nc r="E56" t="inlineStr">
      <is>
        <t>Kilometraje</t>
      </is>
    </nc>
    <odxf>
      <font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2" sId="2" odxf="1" dxf="1">
    <nc r="F56" t="inlineStr">
      <is>
        <t>Se abonará en dietas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56:XFD56" start="0" length="0">
    <dxf>
      <alignment vertical="bottom" wrapText="0" readingOrder="0"/>
    </dxf>
  </rfmt>
  <rcc rId="63" sId="2" odxf="1" dxf="1">
    <nc r="A57" t="inlineStr">
      <is>
        <t>Agenda 3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4" sId="2" odxf="1" dxf="1">
    <nc r="B57" t="inlineStr">
      <is>
        <t>NAVIA 28/02/2024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5" sId="2" odxf="1" dxf="1">
    <nc r="C57" t="inlineStr">
      <is>
        <t>REUNIÓN ALCALDES GRUPO DESARROLLO RURAL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6" sId="2" odxf="1" dxf="1">
    <nc r="D57" t="inlineStr">
      <is>
        <t>Viajó en coche particular (ida y vuelta)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7" sId="2" odxf="1" dxf="1">
    <nc r="E57" t="inlineStr">
      <is>
        <t>Kilometraje</t>
      </is>
    </nc>
    <odxf>
      <font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8" sId="2" odxf="1" dxf="1">
    <nc r="F57" t="inlineStr">
      <is>
        <t>Se abonará en dietas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57:XFD57" start="0" length="0">
    <dxf>
      <alignment vertical="bottom" wrapText="0" readingOrder="0"/>
    </dxf>
  </rfmt>
  <rcc rId="69" sId="2" odxf="1" dxf="1">
    <nc r="A58" t="inlineStr">
      <is>
        <t>Agenda 4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0" sId="2" odxf="1" dxf="1">
    <nc r="B58" t="inlineStr">
      <is>
        <t>LLANES 21/03/2024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1" sId="2" odxf="1" dxf="1">
    <nc r="C58" t="inlineStr">
      <is>
        <t>JORNADA ORDENACIÓN DEL TERRITORIO</t>
      </is>
    </nc>
    <odxf>
      <font>
        <sz val="11"/>
        <color theme="1"/>
        <name val="Calibri"/>
        <scheme val="minor"/>
      </font>
      <alignment horizontal="general" vertical="center" wrapText="1" readingOrder="0"/>
    </odxf>
    <ndxf>
      <font>
        <sz val="10"/>
        <color auto="1"/>
        <name val="Calibri"/>
        <scheme val="minor"/>
      </font>
      <alignment horizontal="center" vertical="top" wrapText="0" readingOrder="0"/>
    </ndxf>
  </rcc>
  <rcc rId="72" sId="2" odxf="1" dxf="1">
    <nc r="D58" t="inlineStr">
      <is>
        <t>Viajó en coche particular (ida y vuelta)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3" sId="2" odxf="1" dxf="1">
    <nc r="E58" t="inlineStr">
      <is>
        <t>Kilometraje</t>
      </is>
    </nc>
    <odxf>
      <font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4" sId="2" odxf="1" dxf="1">
    <nc r="F58" t="inlineStr">
      <is>
        <t>Se abonará en dietas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58:XFD58" start="0" length="0">
    <dxf>
      <alignment vertical="bottom" wrapText="0" readingOrder="0"/>
    </dxf>
  </rfmt>
  <rcc rId="75" sId="2" odxf="1" dxf="1">
    <nc r="A59" t="inlineStr">
      <is>
        <t>Agenda 5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6" sId="2" odxf="1" dxf="1">
    <nc r="B59" t="inlineStr">
      <is>
        <t>POLA DE LENA 19/04/2024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7" sId="2" odxf="1" dxf="1">
    <nc r="C59" t="inlineStr">
      <is>
        <t>JORNADA ALTA VELOCIDAD ASTURIAS</t>
      </is>
    </nc>
    <odxf>
      <font>
        <sz val="11"/>
        <color theme="1"/>
        <name val="Calibri"/>
        <scheme val="minor"/>
      </font>
      <alignment horizontal="general" vertical="center" wrapText="1" readingOrder="0"/>
    </odxf>
    <ndxf>
      <font>
        <sz val="10"/>
        <color auto="1"/>
        <name val="Calibri"/>
        <scheme val="minor"/>
      </font>
      <alignment horizontal="center" vertical="top" wrapText="0" readingOrder="0"/>
    </ndxf>
  </rcc>
  <rcc rId="78" sId="2" odxf="1" dxf="1">
    <nc r="D59" t="inlineStr">
      <is>
        <t>Viajó en coche particular (ida y vuelta)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9" sId="2" odxf="1" dxf="1">
    <nc r="E59" t="inlineStr">
      <is>
        <t>Kilometraje</t>
      </is>
    </nc>
    <odxf>
      <font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0" sId="2" odxf="1" dxf="1">
    <nc r="F59" t="inlineStr">
      <is>
        <t>Se abonará en dietas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59:XFD59" start="0" length="0">
    <dxf>
      <alignment vertical="bottom" wrapText="0" readingOrder="0"/>
    </dxf>
  </rfmt>
  <rcc rId="81" sId="2" odxf="1" dxf="1">
    <nc r="A60" t="inlineStr">
      <is>
        <t>Agenda 6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2" sId="2" odxf="1" dxf="1">
    <nc r="B60" t="inlineStr">
      <is>
        <t>MADRID 15/04/2024 a 17/04/2024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3" sId="2" odxf="1" dxf="1">
    <nc r="C60" t="inlineStr">
      <is>
        <t>VISITA OBRAS SEDES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4" sId="2" odxf="1" dxf="1">
    <nc r="D60">
      <v>474.21</v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5" sId="2" odxf="1" dxf="1">
    <nc r="E60" t="inlineStr">
      <is>
        <t>tren + hotel + coche de alquiler</t>
      </is>
    </nc>
    <odxf>
      <font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6" sId="2" odxf="1" dxf="1">
    <nc r="F60" t="inlineStr">
      <is>
        <t>Sanander SL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60:XFD60" start="0" length="0">
    <dxf>
      <alignment vertical="bottom" wrapText="0" readingOrder="0"/>
    </dxf>
  </rfmt>
  <rcc rId="87" sId="2" odxf="1" dxf="1">
    <nc r="A61" t="inlineStr">
      <is>
        <t>Agenda 7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8" sId="2" odxf="1" dxf="1">
    <nc r="B61" t="inlineStr">
      <is>
        <t>MADRID 15/04/2024 a 17/04/2024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9" sId="2" odxf="1" dxf="1">
    <nc r="C61" t="inlineStr">
      <is>
        <t>VISITA OBRAS SEDES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0" sId="2" odxf="1" dxf="1">
    <nc r="D61">
      <v>87.68</v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1" sId="2" odxf="1" dxf="1">
    <nc r="E61" t="inlineStr">
      <is>
        <t>Taxi Madrid</t>
      </is>
    </nc>
    <odxf>
      <font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2" sId="2" odxf="1" dxf="1">
    <nc r="F61" t="inlineStr">
      <is>
        <t>Se abonará en dietas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61:XFD61" start="0" length="0">
    <dxf>
      <alignment vertical="bottom" wrapText="0" readingOrder="0"/>
    </dxf>
  </rfmt>
  <rcc rId="93" sId="2" odxf="1" dxf="1">
    <nc r="A62" t="inlineStr">
      <is>
        <t>Agenda 8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4" sId="2" odxf="1" dxf="1">
    <nc r="B62" t="inlineStr">
      <is>
        <t>LANGREO 23/04/2024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5" sId="2" odxf="1" dxf="1">
    <nc r="C62" t="inlineStr">
      <is>
        <t>REUNIÓN NITRASTUR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6" sId="2" odxf="1" dxf="1">
    <nc r="D62" t="inlineStr">
      <is>
        <t>Viajó en coche particular (ida y vuelta)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7" sId="2" odxf="1" dxf="1">
    <nc r="E62" t="inlineStr">
      <is>
        <t>Kilometraje</t>
      </is>
    </nc>
    <odxf>
      <font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8" sId="2" odxf="1" dxf="1">
    <nc r="F62" t="inlineStr">
      <is>
        <t>Se abonará en dietas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62:XFD62" start="0" length="0">
    <dxf>
      <alignment vertical="bottom" wrapText="0" readingOrder="0"/>
    </dxf>
  </rfmt>
  <rcc rId="99" sId="2" odxf="1" dxf="1">
    <nc r="A63" t="inlineStr">
      <is>
        <t>Agenda 9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0" sId="2" odxf="1" dxf="1">
    <nc r="B63" t="inlineStr">
      <is>
        <t>VEGADEO 09/05/2024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1" sId="2" odxf="1" dxf="1">
    <nc r="C63" t="inlineStr">
      <is>
        <t>SEXTAFERIA DEL OCCIDENTE</t>
      </is>
    </nc>
    <odxf>
      <font>
        <sz val="11"/>
        <color theme="1"/>
        <name val="Calibri"/>
        <scheme val="minor"/>
      </font>
      <alignment horizontal="general" vertical="center" wrapText="1" readingOrder="0"/>
    </odxf>
    <ndxf>
      <font>
        <sz val="10"/>
        <color auto="1"/>
        <name val="Calibri"/>
        <scheme val="minor"/>
      </font>
      <alignment horizontal="center" vertical="top" wrapText="0" readingOrder="0"/>
    </ndxf>
  </rcc>
  <rcc rId="102" sId="2" odxf="1" dxf="1">
    <nc r="D63" t="inlineStr">
      <is>
        <t>Viajó en coche particular (ida y vuelta)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3" sId="2" odxf="1" dxf="1">
    <nc r="E63" t="inlineStr">
      <is>
        <t>Kilometraje</t>
      </is>
    </nc>
    <odxf>
      <font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4" sId="2" odxf="1" dxf="1">
    <nc r="F63" t="inlineStr">
      <is>
        <t>Se abonará en dietas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63:XFD63" start="0" length="0">
    <dxf>
      <alignment vertical="bottom" wrapText="0" readingOrder="0"/>
    </dxf>
  </rfmt>
  <rcc rId="105" sId="2" odxf="1" dxf="1">
    <nc r="A64" t="inlineStr">
      <is>
        <t>Agenda 10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6" sId="2" odxf="1" dxf="1">
    <nc r="B64" t="inlineStr">
      <is>
        <t>SOTO DE RIBERA 13/06/2024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7" sId="2" odxf="1" dxf="1">
    <nc r="C64" t="inlineStr">
      <is>
        <t>JORNADA  TERRITORIOS EQUILIBRADOS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" sId="2" odxf="1" dxf="1">
    <nc r="D64" t="inlineStr">
      <is>
        <t>Viajó en coche particular (ida y vuelta)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9" sId="2" odxf="1" dxf="1">
    <nc r="E64" t="inlineStr">
      <is>
        <t>Kilometraje</t>
      </is>
    </nc>
    <odxf>
      <font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0" sId="2" odxf="1" dxf="1">
    <nc r="F64" t="inlineStr">
      <is>
        <t>Se abonará en dietas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64:XFD64" start="0" length="0">
    <dxf>
      <alignment vertical="bottom" wrapText="0" readingOrder="0"/>
    </dxf>
  </rfmt>
  <rcc rId="111" sId="2" odxf="1" dxf="1">
    <nc r="A65" t="inlineStr">
      <is>
        <t>Agenda 11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2" sId="2" odxf="1" dxf="1">
    <nc r="B65" t="inlineStr">
      <is>
        <t>GIJON 14/06/2024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3" sId="2" odxf="1" dxf="1">
    <nc r="C65" t="inlineStr">
      <is>
        <t>REUNIÓN ALCALDESA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4" sId="2" odxf="1" dxf="1">
    <nc r="D65" t="inlineStr">
      <is>
        <t>Viajó en coche particular (ida y vuelta)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5" sId="2" odxf="1" dxf="1">
    <nc r="E65" t="inlineStr">
      <is>
        <t>Kilometraje</t>
      </is>
    </nc>
    <odxf>
      <font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6" sId="2" odxf="1" dxf="1">
    <nc r="F65" t="inlineStr">
      <is>
        <t>Se abonará en dietas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65:XFD65" start="0" length="0">
    <dxf>
      <alignment vertical="bottom" wrapText="0" readingOrder="0"/>
    </dxf>
  </rfmt>
  <rcc rId="117" sId="2" odxf="1" dxf="1">
    <nc r="A66" t="inlineStr">
      <is>
        <t>Agenda 12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8" sId="2" odxf="1" dxf="1">
    <nc r="B66" t="inlineStr">
      <is>
        <t>CANDAMO 16/06/2024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9" sId="2" odxf="1" dxf="1">
    <nc r="C66" t="inlineStr">
      <is>
        <t>REUNIÓN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0" sId="2" odxf="1" dxf="1">
    <nc r="D66" t="inlineStr">
      <is>
        <t>Viajó en coche particular (ida y vuelta)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1" sId="2" odxf="1" dxf="1">
    <nc r="E66" t="inlineStr">
      <is>
        <t>Kilometraje</t>
      </is>
    </nc>
    <odxf>
      <font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2" sId="2" odxf="1" dxf="1">
    <nc r="F66" t="inlineStr">
      <is>
        <t>Se abonará en dietas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66:XFD66" start="0" length="0">
    <dxf>
      <alignment vertical="bottom" wrapText="0" readingOrder="0"/>
    </dxf>
  </rfmt>
  <rcc rId="123" sId="2" odxf="1" dxf="1">
    <nc r="A67" t="inlineStr">
      <is>
        <t>Agenda 13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4" sId="2" odxf="1" dxf="1">
    <nc r="B67" t="inlineStr">
      <is>
        <t>PARQUE MAQUINARIA SEDES 25/06/2024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5" sId="2" odxf="1" dxf="1">
    <nc r="C67" t="inlineStr">
      <is>
        <t>ASAMBLEA TRABAJADORES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6" sId="2" odxf="1" dxf="1">
    <nc r="D67" t="inlineStr">
      <is>
        <t>Viajó en coche particular (ida y vuelta)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7" sId="2" odxf="1" dxf="1">
    <nc r="E67" t="inlineStr">
      <is>
        <t>Kilometraje</t>
      </is>
    </nc>
    <odxf>
      <font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8" sId="2" odxf="1" dxf="1">
    <nc r="F67" t="inlineStr">
      <is>
        <t>Se abonará en dietas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67:XFD67" start="0" length="0">
    <dxf>
      <alignment vertical="bottom" wrapText="0" readingOrder="0"/>
    </dxf>
  </rfmt>
  <rcc rId="129" sId="2" odxf="1" dxf="1">
    <nc r="A68" t="inlineStr">
      <is>
        <t>Agenda 14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0" sId="2" odxf="1" dxf="1">
    <nc r="B68" t="inlineStr">
      <is>
        <t>LA FELGUERA, 28/06/2024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1" sId="2" odxf="1" dxf="1">
    <nc r="C68" t="inlineStr">
      <is>
        <t>ASISTENCIA PREGÓN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2" sId="2" odxf="1" dxf="1">
    <nc r="D68" t="inlineStr">
      <is>
        <t>Viajó en coche particular (ida y vuelta)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3" sId="2" odxf="1" dxf="1">
    <nc r="E68" t="inlineStr">
      <is>
        <t>Kilometraje</t>
      </is>
    </nc>
    <odxf>
      <font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4" sId="2" odxf="1" dxf="1">
    <nc r="F68" t="inlineStr">
      <is>
        <t>Se abonará en dietas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68:XFD68" start="0" length="0">
    <dxf>
      <alignment vertical="bottom" wrapText="0" readingOrder="0"/>
    </dxf>
  </rfmt>
  <rcc rId="135" sId="2" odxf="1" dxf="1">
    <nc r="A69" t="inlineStr">
      <is>
        <t>Agenda 15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6" sId="2" odxf="1" dxf="1">
    <nc r="B69" t="inlineStr">
      <is>
        <t>QUES (PILOÑA) / 31/07/2024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7" sId="2" odxf="1" dxf="1">
    <nc r="C69" t="inlineStr">
      <is>
        <t>REUNIÓN VECINOS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8" sId="2" odxf="1" dxf="1">
    <nc r="D69" t="inlineStr">
      <is>
        <t>Viajó en coche particular (ida y vuelta)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39" sId="2" odxf="1" dxf="1">
    <nc r="E69" t="inlineStr">
      <is>
        <t>Kilometraje</t>
      </is>
    </nc>
    <odxf>
      <font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40" sId="2" odxf="1" dxf="1">
    <nc r="F69" t="inlineStr">
      <is>
        <t>Se abonará en dietas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69:XFD69" start="0" length="0">
    <dxf>
      <alignment vertical="bottom" wrapText="0" readingOrder="0"/>
    </dxf>
  </rfmt>
  <rcc rId="141" sId="2" odxf="1" dxf="1">
    <nc r="A70" t="inlineStr">
      <is>
        <t>Agenda 16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42" sId="2" odxf="1" dxf="1">
    <nc r="B70" t="inlineStr">
      <is>
        <t>GIJÓN 02/08/2024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43" sId="2" odxf="1" dxf="1">
    <nc r="C70" t="inlineStr">
      <is>
        <t>INAUGURACIÓN FIDMA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44" sId="2" odxf="1" dxf="1">
    <nc r="D70" t="inlineStr">
      <is>
        <t>Viajó en coche particular (ida y vuelta)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45" sId="2" odxf="1" dxf="1">
    <nc r="E70" t="inlineStr">
      <is>
        <t>Kilometraje</t>
      </is>
    </nc>
    <odxf>
      <font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46" sId="2" odxf="1" dxf="1">
    <nc r="F70" t="inlineStr">
      <is>
        <t>Se abonará en dietas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70:XFD70" start="0" length="0">
    <dxf>
      <alignment vertical="bottom" wrapText="0" readingOrder="0"/>
    </dxf>
  </rfmt>
  <rcc rId="147" sId="2" odxf="1" dxf="1">
    <nc r="A71" t="inlineStr">
      <is>
        <t>Agenda 17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48" sId="2" odxf="1" dxf="1">
    <nc r="B71" t="inlineStr">
      <is>
        <t>GIJÓN 04/08/2024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49" sId="2" odxf="1" dxf="1">
    <nc r="C71" t="inlineStr">
      <is>
        <t>ACTOS FIDMA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50" sId="2" odxf="1" dxf="1">
    <nc r="D71" t="inlineStr">
      <is>
        <t>Viajó en coche particular (ida y vuelta)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51" sId="2" odxf="1" dxf="1">
    <nc r="E71" t="inlineStr">
      <is>
        <t>Kilometraje</t>
      </is>
    </nc>
    <odxf>
      <font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52" sId="2" odxf="1" dxf="1">
    <nc r="F71" t="inlineStr">
      <is>
        <t>Se abonará en dietas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71:XFD71" start="0" length="0">
    <dxf>
      <alignment vertical="bottom" wrapText="0" readingOrder="0"/>
    </dxf>
  </rfmt>
  <rcc rId="153" sId="2" odxf="1" dxf="1">
    <nc r="A72" t="inlineStr">
      <is>
        <t>Agenda 18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54" sId="2" odxf="1" dxf="1">
    <nc r="B72" t="inlineStr">
      <is>
        <t>GIJÓN 07/08/2024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55" sId="2" odxf="1" dxf="1">
    <nc r="C72" t="inlineStr">
      <is>
        <t>CONFERENCIA CONSTRUCCIÓN MADERA FIDMA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56" sId="2" odxf="1" dxf="1">
    <nc r="D72" t="inlineStr">
      <is>
        <t>Viajó en coche particular (ida y vuelta)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57" sId="2" odxf="1" dxf="1">
    <nc r="E72" t="inlineStr">
      <is>
        <t>Kilometraje</t>
      </is>
    </nc>
    <odxf>
      <font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58" sId="2" odxf="1" dxf="1">
    <nc r="F72" t="inlineStr">
      <is>
        <t>Se abonará en dietas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72:XFD72" start="0" length="0">
    <dxf>
      <alignment vertical="bottom" wrapText="0" readingOrder="0"/>
    </dxf>
  </rfmt>
  <rcc rId="159" sId="2" odxf="1" dxf="1">
    <nc r="A73" t="inlineStr">
      <is>
        <t>Agenda 19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60" sId="2" odxf="1" dxf="1">
    <nc r="B73" t="inlineStr">
      <is>
        <t>VALLADOLID 08/08/2024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61" sId="2" odxf="1" dxf="1">
    <nc r="C73" t="inlineStr">
      <is>
        <t>REUNIÓN ARQURA HOMES-SEDES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62" sId="2" odxf="1" dxf="1">
    <nc r="D73">
      <v>143.07</v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63" sId="2" odxf="1" dxf="1">
    <nc r="E73" t="inlineStr">
      <is>
        <t>tren</t>
      </is>
    </nc>
    <odxf>
      <font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64" sId="2" odxf="1" dxf="1">
    <nc r="F73" t="inlineStr">
      <is>
        <t>Sanander SL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73:XFD73" start="0" length="0">
    <dxf>
      <alignment vertical="bottom" wrapText="0" readingOrder="0"/>
    </dxf>
  </rfmt>
  <rcc rId="165" sId="2" odxf="1" dxf="1">
    <nc r="A74" t="inlineStr">
      <is>
        <t>Agenda 20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66" sId="2" odxf="1" dxf="1">
    <nc r="B74" t="inlineStr">
      <is>
        <t>ILLAS 14/09/2024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67" sId="2" odxf="1" dxf="1">
    <nc r="C74" t="inlineStr">
      <is>
        <t>ENCUENTRO PARQUES BATERÍAS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68" sId="2" odxf="1" dxf="1">
    <nc r="D74" t="inlineStr">
      <is>
        <t>Viajó en coche particular (ida y vuelta)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69" sId="2" odxf="1" dxf="1">
    <nc r="E74" t="inlineStr">
      <is>
        <t>Kilometraje</t>
      </is>
    </nc>
    <odxf>
      <font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70" sId="2" odxf="1" dxf="1">
    <nc r="F74" t="inlineStr">
      <is>
        <t>Se abonará en dietas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74:XFD74" start="0" length="0">
    <dxf>
      <alignment vertical="bottom" wrapText="0" readingOrder="0"/>
    </dxf>
  </rfmt>
  <rcc rId="171" sId="2" odxf="1" dxf="1">
    <nc r="A75" t="inlineStr">
      <is>
        <t>Agenda 21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72" sId="2" odxf="1" dxf="1">
    <nc r="B75" t="inlineStr">
      <is>
        <t>SIERO 30/09/2024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73" sId="2" odxf="1" dxf="1">
    <nc r="C75" t="inlineStr">
      <is>
        <t>REUNIÓN PERSONAL SEDES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74" sId="2" odxf="1" dxf="1">
    <nc r="D75" t="inlineStr">
      <is>
        <t>Viajó en coche particular (ida y vuelta)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75" sId="2" odxf="1" dxf="1">
    <nc r="E75" t="inlineStr">
      <is>
        <t>Kilometraje</t>
      </is>
    </nc>
    <odxf>
      <font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76" sId="2" odxf="1" dxf="1">
    <nc r="F75" t="inlineStr">
      <is>
        <t>Se abonará en dietas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75:XFD75" start="0" length="0">
    <dxf>
      <alignment vertical="bottom" wrapText="0" readingOrder="0"/>
    </dxf>
  </rfmt>
  <rcc rId="177" sId="2" odxf="1" dxf="1">
    <nc r="A76" t="inlineStr">
      <is>
        <t>Agenda 22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78" sId="2" odxf="1" dxf="1">
    <nc r="B76" t="inlineStr">
      <is>
        <t>MIERES 06/10/2024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79" sId="2" odxf="1" dxf="1">
    <nc r="C76" t="inlineStr">
      <is>
        <t>FESTIVAL ARQUITECTURA, CULTURA Y TERRITORIO ECOS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80" sId="2" odxf="1" dxf="1">
    <nc r="D76" t="inlineStr">
      <is>
        <t>Viajó en coche particular (ida y vuelta)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81" sId="2" odxf="1" dxf="1">
    <nc r="E76" t="inlineStr">
      <is>
        <t>Kilometraje</t>
      </is>
    </nc>
    <odxf>
      <font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82" sId="2" odxf="1" dxf="1">
    <nc r="F76" t="inlineStr">
      <is>
        <t>Se abonará en dietas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76:XFD76" start="0" length="0">
    <dxf>
      <alignment vertical="bottom" wrapText="0" readingOrder="0"/>
    </dxf>
  </rfmt>
  <rcc rId="183" sId="2" odxf="1" dxf="1">
    <nc r="A77" t="inlineStr">
      <is>
        <t>Agenda 23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84" sId="2" odxf="1" dxf="1">
    <nc r="B77" t="inlineStr">
      <is>
        <t>ALBACETE 8 Y 9/10/2024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85" sId="2" odxf="1" dxf="1">
    <nc r="C77" t="inlineStr">
      <is>
        <t>JORNADAS FEDER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86" sId="2" odxf="1" dxf="1">
    <nc r="D77">
      <v>443.95</v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87" sId="2" odxf="1" dxf="1">
    <nc r="E77" t="inlineStr">
      <is>
        <t>tren + hotel</t>
      </is>
    </nc>
    <odxf>
      <font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88" sId="2" odxf="1" dxf="1">
    <nc r="F77" t="inlineStr">
      <is>
        <t>Sanander SL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77:XFD77" start="0" length="0">
    <dxf>
      <alignment vertical="bottom" wrapText="0" readingOrder="0"/>
    </dxf>
  </rfmt>
  <rcc rId="189" sId="2" odxf="1" dxf="1">
    <nc r="A78" t="inlineStr">
      <is>
        <t>Agenda 24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90" sId="2" odxf="1" dxf="1">
    <nc r="B78" t="inlineStr">
      <is>
        <t>GIJÓN 3/12/2024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91" sId="2" odxf="1" dxf="1">
    <nc r="C78" t="inlineStr">
      <is>
        <t>Premios Asociación Jóvenes Empresarios de Asturias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92" sId="2" odxf="1" dxf="1">
    <nc r="D78">
      <v>18.2</v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93" sId="2" odxf="1" dxf="1">
    <nc r="E78" t="inlineStr">
      <is>
        <t>Kilometraje</t>
      </is>
    </nc>
    <odxf>
      <font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94" sId="2" odxf="1" dxf="1">
    <nc r="F78" t="inlineStr">
      <is>
        <t>Se abonará en dietas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78:XFD78" start="0" length="0">
    <dxf>
      <alignment vertical="bottom" wrapText="0" readingOrder="0"/>
    </dxf>
  </rfmt>
  <rfmt sheetId="2" sqref="A79" start="0" length="0">
    <dxf>
      <alignment vertical="bottom" wrapText="0" readingOrder="0"/>
    </dxf>
  </rfmt>
  <rfmt sheetId="2" sqref="B79" start="0" length="0">
    <dxf>
      <alignment vertical="bottom" wrapText="0" readingOrder="0"/>
    </dxf>
  </rfmt>
  <rfmt sheetId="2" sqref="C79" start="0" length="0">
    <dxf>
      <alignment vertical="bottom" wrapText="0" readingOrder="0"/>
    </dxf>
  </rfmt>
  <rfmt sheetId="2" sqref="D79" start="0" length="0">
    <dxf>
      <alignment vertical="bottom" wrapText="0" readingOrder="0"/>
    </dxf>
  </rfmt>
  <rfmt sheetId="2" sqref="E79" start="0" length="0">
    <dxf>
      <alignment vertical="bottom" readingOrder="0"/>
    </dxf>
  </rfmt>
  <rfmt sheetId="2" sqref="F79" start="0" length="0">
    <dxf>
      <alignment vertical="bottom" wrapText="0" readingOrder="0"/>
    </dxf>
  </rfmt>
  <rfmt sheetId="2" sqref="A79:XFD79" start="0" length="0">
    <dxf>
      <alignment vertical="bottom" wrapText="0" readingOrder="0"/>
    </dxf>
  </rfmt>
  <rfmt sheetId="2" sqref="C53" start="0" length="0">
    <dxf>
      <font>
        <b/>
        <sz val="11"/>
        <color theme="1"/>
        <name val="Calibri"/>
        <scheme val="minor"/>
      </font>
      <fill>
        <patternFill patternType="solid">
          <bgColor theme="0" tint="-0.14999847407452621"/>
        </patternFill>
      </fill>
    </dxf>
  </rfmt>
  <rcc rId="195" sId="2">
    <nc r="B53" t="inlineStr">
      <is>
        <t>DG DE ORDENACIÓN DEL TERRITORIO - IGNACIO RUIZ LATIERRO</t>
      </is>
    </nc>
  </rcc>
  <rcv guid="{ABF30F46-B438-4CFD-AC58-A4E6386E713E}" action="delete"/>
  <rcv guid="{ABF30F46-B438-4CFD-AC58-A4E6386E713E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96" sId="2" ref="A80:XFD89" action="insertRow"/>
  <rcc rId="197" sId="2" odxf="1" dxf="1">
    <nc r="B81" t="inlineStr">
      <is>
        <t>Alto Cargo: DG DE URBANISMO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odxf>
    <ndxf>
      <font>
        <b/>
        <sz val="11"/>
        <color theme="1"/>
        <name val="Calibri"/>
        <scheme val="minor"/>
      </font>
      <fill>
        <patternFill patternType="solid">
          <bgColor theme="0" tint="-0.14999847407452621"/>
        </patternFill>
      </fill>
    </ndxf>
  </rcc>
  <rcc rId="198" sId="2" odxf="1" dxf="1">
    <nc r="C81" t="inlineStr">
      <is>
        <t>LAURA LOPEZ DIAZ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odxf>
    <ndxf>
      <font>
        <b/>
        <sz val="11"/>
        <color theme="1"/>
        <name val="Calibri"/>
        <scheme val="minor"/>
      </font>
      <fill>
        <patternFill patternType="solid">
          <bgColor theme="0" tint="-0.14999847407452621"/>
        </patternFill>
      </fill>
    </ndxf>
  </rcc>
  <rfmt sheetId="2" sqref="A82" start="0" length="0">
    <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cc rId="199" sId="2" odxf="1" dxf="1">
    <nc r="B82" t="inlineStr">
      <is>
        <t>Lugar y fechas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3" tint="0.79998168889431442"/>
        </patternFill>
      </fill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00" sId="2" odxf="1" dxf="1">
    <nc r="C82" t="inlineStr">
      <is>
        <t>Motivo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3" tint="0.79998168889431442"/>
        </patternFill>
      </fill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01" sId="2" odxf="1" dxf="1">
    <nc r="D82" t="inlineStr">
      <is>
        <t>Coste satisfecho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3" tint="0.79998168889431442"/>
        </patternFill>
      </fill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02" sId="2" odxf="1" dxf="1">
    <nc r="E82" t="inlineStr">
      <is>
        <t>Concepto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3" tint="0.79998168889431442"/>
        </patternFill>
      </fill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03" sId="2" odxf="1" dxf="1">
    <nc r="F82" t="inlineStr">
      <is>
        <t>Adjudicatario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3" tint="0.79998168889431442"/>
        </patternFill>
      </fill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04" sId="2" odxf="1" dxf="1">
    <nc r="A83" t="inlineStr">
      <is>
        <t>Agenda 1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05" sId="2" odxf="1" dxf="1">
    <nc r="B83" t="inlineStr">
      <is>
        <t>Málaga 31/01/2024 al 2/2/2024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06" sId="2" odxf="1" dxf="1">
    <nc r="C83" t="inlineStr">
      <is>
        <t>Asistencia a jornadas de Cartografía</t>
      </is>
    </nc>
    <odxf>
      <font>
        <sz val="11"/>
        <color theme="1"/>
        <name val="Calibri"/>
        <scheme val="minor"/>
      </font>
    </odxf>
    <ndxf>
      <font>
        <sz val="10"/>
        <color auto="1"/>
        <name val="Calibri"/>
        <scheme val="minor"/>
      </font>
    </ndxf>
  </rcc>
  <rfmt sheetId="2" sqref="D83" start="0" length="0">
    <dxf>
      <font>
        <sz val="10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E83" start="0" length="0">
    <dxf>
      <font>
        <sz val="10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F83" start="0" length="0">
    <dxf>
      <font>
        <sz val="10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cc rId="207" sId="2" odxf="1" dxf="1">
    <nc r="A84" t="inlineStr">
      <is>
        <t>Agenda 2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08" sId="2" odxf="1" dxf="1">
    <nc r="B84" t="inlineStr">
      <is>
        <t>Soto del Barco 5/06/2024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09" sId="2" odxf="1" dxf="1">
    <nc r="C84" t="inlineStr">
      <is>
        <t>Europan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left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10" sId="2" odxf="1" dxf="1">
    <nc r="D84">
      <v>15</v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11" sId="2" odxf="1" dxf="1">
    <nc r="E84" t="inlineStr">
      <is>
        <t>Taxi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12" sId="2" odxf="1" dxf="1">
    <nc r="F84" t="inlineStr">
      <is>
        <t>Se abonará en dietas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13" sId="2" odxf="1" dxf="1">
    <nc r="A85" t="inlineStr">
      <is>
        <t>Agenda 3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14" sId="2" odxf="1" dxf="1">
    <nc r="B85" t="inlineStr">
      <is>
        <t>Madrid 03/07/2024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15" sId="2" odxf="1" dxf="1">
    <nc r="C85" t="inlineStr">
      <is>
        <t xml:space="preserve">Reunión dirección general de Costas y el Mar </t>
      </is>
    </nc>
    <odxf>
      <font>
        <sz val="11"/>
        <color theme="1"/>
        <name val="Calibri"/>
        <scheme val="minor"/>
      </font>
      <border outline="0">
        <left/>
        <right/>
        <top/>
        <bottom/>
      </border>
    </odxf>
    <ndxf>
      <font>
        <sz val="10"/>
        <color auto="1"/>
        <name val="Calibri"/>
        <scheme val="minor"/>
      </font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16" sId="2" odxf="1" dxf="1">
    <nc r="D85">
      <v>297.74</v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17" sId="2" odxf="1" dxf="1">
    <nc r="E85" t="inlineStr">
      <is>
        <t>Avión (ida)+Tren (vuelta)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18" sId="2" odxf="1" dxf="1">
    <nc r="F85" t="inlineStr">
      <is>
        <t>Sanander SL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19" sId="2" odxf="1" dxf="1">
    <nc r="A86" t="inlineStr">
      <is>
        <t>Agenda 4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20" sId="2" odxf="1" dxf="1">
    <nc r="B86" t="inlineStr">
      <is>
        <t xml:space="preserve">Albacete del 7 al 9 de Octubre 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21" sId="2" odxf="1" dxf="1">
    <nc r="C86" t="inlineStr">
      <is>
        <t>Feder desarrollo sostenibles</t>
      </is>
    </nc>
    <odxf>
      <font>
        <sz val="11"/>
        <color theme="1"/>
        <name val="Calibri"/>
        <scheme val="minor"/>
      </font>
      <border outline="0">
        <left/>
        <right/>
        <top/>
        <bottom/>
      </border>
    </odxf>
    <ndxf>
      <font>
        <sz val="10"/>
        <color auto="1"/>
        <name val="Calibri"/>
        <scheme val="minor"/>
      </font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22" sId="2" odxf="1" dxf="1">
    <nc r="D86">
      <v>439.22</v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23" sId="2" odxf="1" dxf="1">
    <nc r="E86" t="inlineStr">
      <is>
        <t>Viaje (Tren)+Alojamiento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24" sId="2" odxf="1" dxf="1">
    <nc r="F86" t="inlineStr">
      <is>
        <t>Sanander SL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25" sId="2" odxf="1" dxf="1">
    <nc r="A87" t="inlineStr">
      <is>
        <t>Agenda 5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26" sId="2" odxf="1" dxf="1">
    <nc r="B87" t="inlineStr">
      <is>
        <t>Bilbao 21-22 de octubre 2024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27" sId="2" odxf="1" dxf="1">
    <nc r="C87" t="inlineStr">
      <is>
        <t>Jornadas Ord Litoral Bilbao</t>
      </is>
    </nc>
    <odxf>
      <font>
        <sz val="11"/>
        <color theme="1"/>
        <name val="Calibri"/>
        <scheme val="minor"/>
      </font>
      <border outline="0">
        <left/>
        <right/>
        <top/>
        <bottom/>
      </border>
    </odxf>
    <ndxf>
      <font>
        <sz val="10"/>
        <color auto="1"/>
        <name val="Calibri"/>
        <scheme val="minor"/>
      </font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28" sId="2" odxf="1" dxf="1">
    <nc r="D87">
      <f>28.7+104.76</f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29" sId="2" odxf="1" dxf="1">
    <nc r="E87" t="inlineStr">
      <is>
        <t>Viaje (Bus)+ Alojamiento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30" sId="2" odxf="1" dxf="1">
    <nc r="F87" t="inlineStr">
      <is>
        <t>Sanander SL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231" sId="2" odxf="1" dxf="1">
    <nc r="A88" t="inlineStr">
      <is>
        <t>Agenda 6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B88" start="0" length="0">
    <dxf>
      <font>
        <sz val="10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C88" start="0" length="0">
    <dxf>
      <font>
        <sz val="10"/>
        <color rgb="FF000000"/>
        <name val="Calibri"/>
        <scheme val="minor"/>
      </font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D88" start="0" length="0">
    <dxf>
      <font>
        <sz val="10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E88" start="0" length="0">
    <dxf>
      <font>
        <sz val="10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F88" start="0" length="0">
    <dxf>
      <font>
        <sz val="10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rc rId="232" sId="2" ref="A90:XFD90" action="insertRow"/>
  <rrc rId="233" sId="2" ref="A90:XFD90" action="insertRow"/>
  <rrc rId="234" sId="2" ref="A90:XFD90" action="insertRow"/>
  <rrc rId="235" sId="2" ref="A90:XFD90" action="insertRow"/>
  <rrc rId="236" sId="2" ref="A90:XFD90" action="insertRow"/>
  <rrc rId="237" sId="2" ref="A90:XFD90" action="insertRow"/>
  <rrc rId="238" sId="2" ref="A90:XFD90" action="insertRow"/>
  <rrc rId="239" sId="2" ref="A90:XFD90" action="insertRow"/>
  <rrc rId="240" sId="2" ref="A90:XFD90" action="insertRow"/>
  <rrc rId="241" sId="2" ref="A90:XFD90" action="insertRow"/>
  <rrc rId="242" sId="2" ref="A90:XFD90" action="insertRow"/>
  <rrc rId="243" sId="2" ref="A90:XFD90" action="insertRow"/>
  <rrc rId="244" sId="2" ref="A90:XFD90" action="insertRow"/>
  <rrc rId="245" sId="2" ref="A90:XFD90" action="insertRow"/>
  <rrc rId="246" sId="2" ref="A90:XFD90" action="insertRow"/>
  <rrc rId="247" sId="2" ref="A90:XFD90" action="insertRow"/>
  <rrc rId="248" sId="2" ref="A90:XFD90" action="insertRow"/>
  <rrc rId="249" sId="2" ref="A90:XFD90" action="insertRow"/>
  <rrc rId="250" sId="2" ref="A90:XFD90" action="insertRow"/>
  <rrc rId="251" sId="2" ref="A90:XFD90" action="insertRow"/>
  <rrc rId="252" sId="2" ref="A90:XFD90" action="insertRow"/>
  <rrc rId="253" sId="2" ref="A90:XFD90" action="insertRow"/>
  <rrc rId="254" sId="2" ref="A90:XFD90" action="insertRow"/>
  <rrc rId="255" sId="2" ref="A90:XFD90" action="insertRow"/>
  <rrc rId="256" sId="2" ref="A90:XFD90" action="insertRow"/>
  <rrc rId="257" sId="2" ref="A90:XFD90" action="insertRow"/>
  <rrc rId="258" sId="2" ref="A90:XFD90" action="insertRow"/>
  <rrc rId="259" sId="2" ref="A90:XFD90" action="insertRow"/>
  <rrc rId="260" sId="2" ref="A90:XFD90" action="insertRow"/>
  <rrc rId="261" sId="2" ref="A90:XFD90" action="insertRow"/>
  <rrc rId="262" sId="2" ref="A90:XFD90" action="insertRow"/>
  <rrc rId="263" sId="2" ref="A90:XFD90" action="insertRow"/>
  <rrc rId="264" sId="2" ref="A90:XFD90" action="insertRow"/>
  <rrc rId="265" sId="2" ref="A90:XFD90" action="insertRow"/>
  <rrc rId="266" sId="2" ref="A90:XFD90" action="insertRow"/>
  <rrc rId="267" sId="2" ref="A90:XFD90" action="insertRow"/>
  <rrc rId="268" sId="2" ref="A90:XFD90" action="insertRow"/>
  <rrc rId="269" sId="2" ref="A90:XFD90" action="insertRow"/>
  <rrc rId="270" sId="2" ref="A90:XFD90" action="insertRow"/>
  <rrc rId="271" sId="2" ref="A90:XFD90" action="insertRow"/>
  <rrc rId="272" sId="2" ref="A90:XFD90" action="insertRow"/>
  <rrc rId="273" sId="2" ref="A90:XFD90" action="insertRow"/>
  <rrc rId="274" sId="2" ref="A90:XFD90" action="insertRow"/>
  <rrc rId="275" sId="2" ref="A90:XFD90" action="insertRow"/>
  <rrc rId="276" sId="2" ref="A90:XFD90" action="insertRow"/>
  <rrc rId="277" sId="2" ref="A90:XFD90" action="insertRow"/>
  <rrc rId="278" sId="2" ref="A90:XFD90" action="insertRow"/>
  <rrc rId="279" sId="2" ref="A90:XFD90" action="insertRow"/>
  <rrc rId="280" sId="2" ref="A90:XFD90" action="insertRow"/>
  <rrc rId="281" sId="2" ref="A90:XFD90" action="insertRow"/>
  <rrc rId="282" sId="2" ref="A90:XFD90" action="insertRow"/>
  <rrc rId="283" sId="2" ref="A90:XFD90" action="insertRow"/>
  <rrc rId="284" sId="2" ref="A90:XFD90" action="insertRow"/>
  <rrc rId="285" sId="2" ref="A90:XFD90" action="insertRow"/>
  <rrc rId="286" sId="2" ref="A90:XFD90" action="insertRow"/>
  <rrc rId="287" sId="2" ref="A90:XFD90" action="insertRow"/>
  <rrc rId="288" sId="2" ref="A90:XFD90" action="insertRow"/>
  <rrc rId="289" sId="2" ref="A90:XFD90" action="insertRow"/>
  <rrc rId="290" sId="2" ref="A90:XFD90" action="insertRow"/>
  <rrc rId="291" sId="2" ref="A90:XFD90" action="insertRow"/>
  <rrc rId="292" sId="2" ref="A90:XFD90" action="insertRow"/>
  <rrc rId="293" sId="2" ref="A90:XFD90" action="insertRow"/>
  <rrc rId="294" sId="2" ref="A90:XFD90" action="insertRow"/>
  <rrc rId="295" sId="2" ref="A90:XFD90" action="insertRow"/>
  <rrc rId="296" sId="2" ref="A90:XFD90" action="insertRow"/>
  <rrc rId="297" sId="2" ref="A90:XFD90" action="insertRow"/>
  <rrc rId="298" sId="2" ref="A90:XFD90" action="insertRow"/>
  <rrc rId="299" sId="2" ref="A90:XFD90" action="insertRow"/>
  <rrc rId="300" sId="2" ref="A90:XFD90" action="insertRow"/>
  <rrc rId="301" sId="2" ref="A90:XFD90" action="insertRow"/>
  <rrc rId="302" sId="2" ref="A90:XFD90" action="insertRow"/>
  <rrc rId="303" sId="2" ref="A90:XFD90" action="insertRow"/>
  <rrc rId="304" sId="2" ref="A90:XFD90" action="insertRow"/>
  <rrc rId="305" sId="2" ref="A90:XFD90" action="insertRow"/>
  <rrc rId="306" sId="2" ref="A90:XFD90" action="insertRow"/>
  <rrc rId="307" sId="2" ref="A90:XFD90" action="insertRow"/>
  <rrc rId="308" sId="2" ref="A90:XFD90" action="insertRow"/>
  <rrc rId="309" sId="2" ref="A90:XFD90" action="insertRow"/>
  <rrc rId="310" sId="2" ref="A90:XFD90" action="insertRow"/>
  <rrc rId="311" sId="2" ref="A90:XFD90" action="insertRow"/>
  <rrc rId="312" sId="2" ref="A90:XFD90" action="insertRow"/>
  <rfmt sheetId="2" sqref="A90" start="0" length="0">
    <dxf>
      <alignment vertical="center" wrapText="1" readingOrder="0"/>
    </dxf>
  </rfmt>
  <rfmt sheetId="2" sqref="B90" start="0" length="0">
    <dxf>
      <alignment vertical="center" wrapText="1" readingOrder="0"/>
    </dxf>
  </rfmt>
  <rfmt sheetId="2" sqref="C90" start="0" length="0">
    <dxf>
      <alignment vertical="center" wrapText="1" readingOrder="0"/>
    </dxf>
  </rfmt>
  <rfmt sheetId="2" sqref="D90" start="0" length="0">
    <dxf>
      <alignment vertical="center" wrapText="1" readingOrder="0"/>
    </dxf>
  </rfmt>
  <rfmt sheetId="2" sqref="E90" start="0" length="0">
    <dxf>
      <alignment vertical="center" wrapText="1" readingOrder="0"/>
    </dxf>
  </rfmt>
  <rfmt sheetId="2" sqref="F90" start="0" length="0">
    <dxf>
      <alignment vertical="center" wrapText="1" readingOrder="0"/>
    </dxf>
  </rfmt>
  <rfmt sheetId="2" sqref="A90:XFD90" start="0" length="0">
    <dxf>
      <alignment vertical="center" wrapText="1" readingOrder="0"/>
    </dxf>
  </rfmt>
  <rfmt sheetId="2" sqref="A91" start="0" length="0">
    <dxf>
      <alignment vertical="center" wrapText="1" readingOrder="0"/>
    </dxf>
  </rfmt>
  <rcc rId="313" sId="2" odxf="1" dxf="1">
    <nc r="B91" t="inlineStr">
      <is>
        <t>Jesús Daniel Sánchez Fernández, Director General de Vivienda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vertical="bottom" readingOrder="0"/>
    </odxf>
    <ndxf>
      <font>
        <b/>
        <sz val="11"/>
        <color theme="1"/>
        <name val="Calibri"/>
        <scheme val="minor"/>
      </font>
      <fill>
        <patternFill patternType="solid">
          <bgColor theme="0" tint="-0.14999847407452621"/>
        </patternFill>
      </fill>
      <alignment vertical="center" readingOrder="0"/>
    </ndxf>
  </rcc>
  <rfmt sheetId="2" sqref="C91" start="0" length="0">
    <dxf>
      <fill>
        <patternFill patternType="solid">
          <bgColor theme="0" tint="-0.14999847407452621"/>
        </patternFill>
      </fill>
      <alignment vertical="center" wrapText="1" readingOrder="0"/>
    </dxf>
  </rfmt>
  <rfmt sheetId="2" sqref="D91" start="0" length="0">
    <dxf>
      <fill>
        <patternFill patternType="solid">
          <bgColor theme="0" tint="-0.14999847407452621"/>
        </patternFill>
      </fill>
      <alignment vertical="center" wrapText="1" readingOrder="0"/>
    </dxf>
  </rfmt>
  <rfmt sheetId="2" sqref="E91" start="0" length="0">
    <dxf>
      <fill>
        <patternFill patternType="solid">
          <bgColor theme="0" tint="-0.14999847407452621"/>
        </patternFill>
      </fill>
      <alignment vertical="center" wrapText="1" readingOrder="0"/>
    </dxf>
  </rfmt>
  <rfmt sheetId="2" sqref="F91" start="0" length="0">
    <dxf>
      <fill>
        <patternFill patternType="solid">
          <bgColor theme="0" tint="-0.14999847407452621"/>
        </patternFill>
      </fill>
      <alignment vertical="center" wrapText="1" readingOrder="0"/>
    </dxf>
  </rfmt>
  <rfmt sheetId="2" sqref="A91:XFD91" start="0" length="0">
    <dxf>
      <alignment vertical="center" wrapText="1" readingOrder="0"/>
    </dxf>
  </rfmt>
  <rfmt sheetId="2" sqref="A92" start="0" length="0">
    <dxf>
      <font>
        <b/>
        <sz val="11"/>
        <color theme="1"/>
        <name val="Calibri"/>
        <scheme val="minor"/>
      </font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cc rId="314" sId="2" odxf="1" dxf="1">
    <nc r="B92" t="inlineStr">
      <is>
        <t>Lugar y fechas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3" tint="0.79998168889431442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15" sId="2" odxf="1" dxf="1">
    <nc r="C92" t="inlineStr">
      <is>
        <t>Motivo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3" tint="0.79998168889431442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16" sId="2" odxf="1" dxf="1">
    <nc r="D92" t="inlineStr">
      <is>
        <t>Coste satisfecho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3" tint="0.79998168889431442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17" sId="2" odxf="1" dxf="1">
    <nc r="E92" t="inlineStr">
      <is>
        <t>Concepto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3" tint="0.79998168889431442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18" sId="2" odxf="1" dxf="1">
    <nc r="F92" t="inlineStr">
      <is>
        <t>Adjudicatario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3" tint="0.79998168889431442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92:XFD92" start="0" length="0">
    <dxf>
      <alignment vertical="center" wrapText="1" readingOrder="0"/>
    </dxf>
  </rfmt>
  <rcc rId="319" sId="2" odxf="1" dxf="1">
    <nc r="A93" t="inlineStr">
      <is>
        <t>Agenda 1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20" sId="2" odxf="1" dxf="1">
    <nc r="B93" t="inlineStr">
      <is>
        <t>LANGREO 11/01/20204</t>
      </is>
    </nc>
    <odxf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ill>
        <patternFill patternType="solid">
          <bgColor theme="0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21" sId="2" odxf="1" dxf="1">
    <nc r="C93" t="inlineStr">
      <is>
        <t>Reunión con Alcaldia</t>
      </is>
    </nc>
    <odxf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ill>
        <patternFill patternType="solid">
          <bgColor theme="0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22" sId="2" odxf="1" dxf="1">
    <nc r="D93" t="inlineStr">
      <is>
        <t>Viajo coche particular (ida y vuelta)</t>
      </is>
    </nc>
    <odxf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ill>
        <patternFill patternType="solid">
          <bgColor theme="0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23" sId="2" odxf="1" dxf="1">
    <nc r="E93" t="inlineStr">
      <is>
        <t>KILOMETRAJE</t>
      </is>
    </nc>
    <odxf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ill>
        <patternFill patternType="solid">
          <bgColor theme="0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24" sId="2" odxf="1" dxf="1">
    <nc r="F93" t="inlineStr">
      <is>
        <t>SE ABONARA EN DIETAS</t>
      </is>
    </nc>
    <odxf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ill>
        <patternFill patternType="solid">
          <bgColor theme="0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93:XFD93" start="0" length="0">
    <dxf>
      <alignment vertical="center" wrapText="1" readingOrder="0"/>
    </dxf>
  </rfmt>
  <rcc rId="325" sId="2" odxf="1" dxf="1">
    <nc r="A94" t="inlineStr">
      <is>
        <t>Agenda 2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26" sId="2" odxf="1" dxf="1">
    <nc r="B94" t="inlineStr">
      <is>
        <t>GIJON -SOMIO 19/01/2024</t>
      </is>
    </nc>
    <odxf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ill>
        <patternFill patternType="solid">
          <bgColor theme="0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27" sId="2" odxf="1" dxf="1">
    <nc r="C94" t="inlineStr">
      <is>
        <t>13 ANIVERSARIO DE LA UNION DE INMOBILIARIAS</t>
      </is>
    </nc>
    <odxf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ill>
        <patternFill patternType="solid">
          <bgColor theme="0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28" sId="2" odxf="1" dxf="1">
    <nc r="D94" t="inlineStr">
      <is>
        <t>Viajo coche particular (ida y vuelta)</t>
      </is>
    </nc>
    <odxf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ill>
        <patternFill patternType="solid">
          <bgColor theme="0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29" sId="2" odxf="1" dxf="1">
    <nc r="E94" t="inlineStr">
      <is>
        <t>KILOMETRAJE</t>
      </is>
    </nc>
    <odxf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ill>
        <patternFill patternType="solid">
          <bgColor theme="0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30" sId="2" odxf="1" dxf="1">
    <nc r="F94" t="inlineStr">
      <is>
        <t>SE ABONARA EN DIETAS</t>
      </is>
    </nc>
    <odxf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ill>
        <patternFill patternType="solid">
          <bgColor theme="0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94:XFD94" start="0" length="0">
    <dxf>
      <alignment vertical="center" wrapText="1" readingOrder="0"/>
    </dxf>
  </rfmt>
  <rcc rId="331" sId="2" odxf="1" dxf="1">
    <nc r="A95" t="inlineStr">
      <is>
        <t>Agenda 3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32" sId="2" odxf="1" dxf="1">
    <nc r="B95" t="inlineStr">
      <is>
        <t>GIJON - PARQUE TECNOLOGICO 19/01/2024</t>
      </is>
    </nc>
    <odxf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ill>
        <patternFill patternType="solid">
          <bgColor theme="0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33" sId="2" odxf="1" dxf="1">
    <nc r="C95" t="inlineStr">
      <is>
        <t xml:space="preserve">IMPACTO DE LAS TECNOLOGIAS EFICIENCIA ENERGETICA EN EDIFICIOS </t>
      </is>
    </nc>
    <odxf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ill>
        <patternFill patternType="solid">
          <bgColor theme="0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34" sId="2" odxf="1" dxf="1">
    <nc r="D95" t="inlineStr">
      <is>
        <t>VEHICULO OFICIAL</t>
      </is>
    </nc>
    <odxf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ill>
        <patternFill patternType="solid">
          <bgColor theme="0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E95" start="0" length="0">
    <dxf>
      <font>
        <b/>
        <sz val="11"/>
        <color theme="1"/>
        <name val="Calibri"/>
        <scheme val="minor"/>
      </font>
      <fill>
        <patternFill patternType="solid">
          <bgColor theme="0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F95" start="0" length="0">
    <dxf>
      <font>
        <b/>
        <sz val="11"/>
        <color theme="1"/>
        <name val="Calibri"/>
        <scheme val="minor"/>
      </font>
      <fill>
        <patternFill patternType="solid">
          <bgColor theme="0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A95:XFD95" start="0" length="0">
    <dxf>
      <alignment vertical="center" wrapText="1" readingOrder="0"/>
    </dxf>
  </rfmt>
  <rcc rId="335" sId="2" odxf="1" dxf="1">
    <nc r="A96" t="inlineStr">
      <is>
        <t>Agenda 4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36" sId="2" odxf="1" dxf="1">
    <nc r="B96" t="inlineStr">
      <is>
        <t>LUGO DE LLANERA 21/01/2024</t>
      </is>
    </nc>
    <odxf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ill>
        <patternFill patternType="solid">
          <bgColor theme="0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37" sId="2" odxf="1" dxf="1">
    <nc r="C96" t="inlineStr">
      <is>
        <t>PRESENTACION CONSTRUCCIONES VIVIENDAS</t>
      </is>
    </nc>
    <odxf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ill>
        <patternFill patternType="solid">
          <bgColor theme="0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38" sId="2" odxf="1" dxf="1">
    <nc r="D96" t="inlineStr">
      <is>
        <t>Viajo coche particular (ida y vuelta)</t>
      </is>
    </nc>
    <odxf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ill>
        <patternFill patternType="solid">
          <bgColor theme="0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39" sId="2" odxf="1" dxf="1">
    <nc r="E96" t="inlineStr">
      <is>
        <t>KILOMETRAJE</t>
      </is>
    </nc>
    <odxf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ill>
        <patternFill patternType="solid">
          <bgColor theme="0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40" sId="2" odxf="1" dxf="1">
    <nc r="F96" t="inlineStr">
      <is>
        <t>SE ABONARA EN DIETAS</t>
      </is>
    </nc>
    <odxf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ill>
        <patternFill patternType="solid">
          <bgColor theme="0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96:XFD96" start="0" length="0">
    <dxf>
      <alignment vertical="center" wrapText="1" readingOrder="0"/>
    </dxf>
  </rfmt>
  <rcc rId="341" sId="2" odxf="1" dxf="1">
    <nc r="A97" t="inlineStr">
      <is>
        <t>Agenda 5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42" sId="2" odxf="1" dxf="1">
    <nc r="B97" t="inlineStr">
      <is>
        <t>MADRID, 22 de Enero de 2024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43" sId="2" odxf="1" dxf="1">
    <nc r="C97" t="inlineStr">
      <is>
        <t>Reunión sinhoragismo</t>
      </is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right/>
        <top/>
        <bottom/>
      </border>
    </odxf>
    <ndxf>
      <font>
        <sz val="11"/>
        <color auto="1"/>
        <name val="Calibri"/>
        <scheme val="minor"/>
      </font>
      <alignment horizontal="left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44" sId="2" odxf="1" dxf="1" numFmtId="11">
    <nc r="D97">
      <v>132.51</v>
    </nc>
    <odxf>
      <numFmt numFmtId="0" formatCode="General"/>
      <alignment horizontal="general" vertical="bottom" wrapText="0" readingOrder="0"/>
      <border outline="0">
        <left/>
        <right/>
        <top/>
        <bottom/>
      </border>
    </odxf>
    <ndxf>
      <numFmt numFmtId="12" formatCode="#,##0.00\ &quot;€&quot;;[Red]\-#,##0.00\ &quot;€&quot;"/>
      <alignment horizontal="right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45" sId="2" odxf="1" dxf="1">
    <nc r="E97" t="inlineStr">
      <is>
        <t>Tren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46" sId="2" odxf="1" dxf="1">
    <nc r="F97" t="inlineStr">
      <is>
        <t>SANANDER VIAJES SL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97:XFD97" start="0" length="0">
    <dxf>
      <alignment vertical="center" wrapText="1" readingOrder="0"/>
    </dxf>
  </rfmt>
  <rcc rId="347" sId="2" odxf="1" dxf="1">
    <nc r="A98" t="inlineStr">
      <is>
        <t>Agenda 6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48" sId="2" odxf="1" dxf="1">
    <nc r="B98" t="inlineStr">
      <is>
        <t>MADRID, 22 de Enero de 2024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49" sId="2" odxf="1" dxf="1">
    <nc r="C98" t="inlineStr">
      <is>
        <t>Reunión sinhoragismo</t>
      </is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right/>
        <top/>
        <bottom/>
      </border>
    </odxf>
    <ndxf>
      <font>
        <sz val="11"/>
        <color auto="1"/>
        <name val="Calibri"/>
        <scheme val="minor"/>
      </font>
      <alignment horizontal="left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50" sId="2" odxf="1" dxf="1" numFmtId="11">
    <nc r="D98">
      <v>129.6</v>
    </nc>
    <odxf>
      <numFmt numFmtId="0" formatCode="General"/>
      <alignment horizontal="general" vertical="bottom" wrapText="0" readingOrder="0"/>
      <border outline="0">
        <left/>
        <right/>
        <top/>
        <bottom/>
      </border>
    </odxf>
    <ndxf>
      <numFmt numFmtId="12" formatCode="#,##0.00\ &quot;€&quot;;[Red]\-#,##0.00\ &quot;€&quot;"/>
      <alignment horizontal="right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51" sId="2" odxf="1" dxf="1">
    <nc r="E98" t="inlineStr">
      <is>
        <t>Hotel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52" sId="2" odxf="1" dxf="1">
    <nc r="F98" t="inlineStr">
      <is>
        <t>SANANDER VIAJES SL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98:XFD98" start="0" length="0">
    <dxf>
      <alignment vertical="center" wrapText="1" readingOrder="0"/>
    </dxf>
  </rfmt>
  <rcc rId="353" sId="2" odxf="1" dxf="1">
    <nc r="A99" t="inlineStr">
      <is>
        <t>Agenda 7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54" sId="2" odxf="1" dxf="1">
    <nc r="B99" t="inlineStr">
      <is>
        <t>MUROS DE NALON- 30/01/2024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55" sId="2" odxf="1" dxf="1">
    <nc r="C99" t="inlineStr">
      <is>
        <t>Reunión con Alcaldia</t>
      </is>
    </nc>
    <odxf>
      <font>
        <sz val="11"/>
        <color theme="1"/>
        <name val="Calibri"/>
        <scheme val="minor"/>
      </font>
      <alignment horizontal="general" vertical="bottom" wrapText="0" readingOrder="0"/>
      <border outline="0">
        <left/>
        <right/>
        <top/>
        <bottom/>
      </border>
    </odxf>
    <ndxf>
      <font>
        <sz val="11"/>
        <color auto="1"/>
        <name val="Calibri"/>
        <scheme val="minor"/>
      </font>
      <alignment horizontal="left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56" sId="2" odxf="1" dxf="1">
    <nc r="D99" t="inlineStr">
      <is>
        <t>Viajo coche particular (ida y vuelta)</t>
      </is>
    </nc>
    <odxf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ill>
        <patternFill patternType="solid">
          <bgColor theme="0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57" sId="2" odxf="1" dxf="1">
    <nc r="E99" t="inlineStr">
      <is>
        <t>KILOMETRAJE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58" sId="2" odxf="1" dxf="1">
    <nc r="F99" t="inlineStr">
      <is>
        <t>SE ABONARA EN DIETAS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99:XFD99" start="0" length="0">
    <dxf>
      <alignment vertical="center" wrapText="1" readingOrder="0"/>
    </dxf>
  </rfmt>
  <rcc rId="359" sId="2" odxf="1" dxf="1">
    <nc r="A100" t="inlineStr">
      <is>
        <t>Agenda 8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60" sId="2" odxf="1" dxf="1">
    <nc r="B100" t="inlineStr">
      <is>
        <t>MADRID, 15 de Febrero de 2024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61" sId="2" odxf="1" dxf="1">
    <nc r="C100" t="inlineStr">
      <is>
        <t>Reunión bilateral con la ministra de Vivienda y Agenda Urbana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left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D100" start="0" length="0">
    <dxf>
      <numFmt numFmtId="12" formatCode="#,##0.00\ &quot;€&quot;;[Red]\-#,##0.00\ &quot;€&quot;"/>
      <alignment horizontal="right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cc rId="362" sId="2" odxf="1" dxf="1">
    <nc r="E100" t="inlineStr">
      <is>
        <t>Tren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F100" start="0" length="0">
    <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A100:XFD100" start="0" length="0">
    <dxf>
      <alignment vertical="center" wrapText="1" readingOrder="0"/>
    </dxf>
  </rfmt>
  <rcc rId="363" sId="2" odxf="1" dxf="1">
    <nc r="A101" t="inlineStr">
      <is>
        <t>Agenda 9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64" sId="2" odxf="1" dxf="1">
    <nc r="B101" t="inlineStr">
      <is>
        <t>MADRID, 15 de Febrero de 2024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65" sId="2" odxf="1" dxf="1">
    <nc r="C101" t="inlineStr">
      <is>
        <t>Reunión bilateral con la ministra de Vivienda y Agenda Urbana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left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D101" start="0" length="0">
    <dxf>
      <numFmt numFmtId="12" formatCode="#,##0.00\ &quot;€&quot;;[Red]\-#,##0.00\ &quot;€&quot;"/>
      <alignment horizontal="right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cc rId="366" sId="2" odxf="1" dxf="1">
    <nc r="E101" t="inlineStr">
      <is>
        <t>Hotel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F101" start="0" length="0">
    <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A101:XFD101" start="0" length="0">
    <dxf>
      <alignment vertical="center" wrapText="1" readingOrder="0"/>
    </dxf>
  </rfmt>
  <rcc rId="367" sId="2" odxf="1" dxf="1">
    <nc r="A102" t="inlineStr">
      <is>
        <t>Agenda 10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68" sId="2" odxf="1" dxf="1">
    <nc r="B102" t="inlineStr">
      <is>
        <t>Aviles-Salinas-Piedras Blancas  27/02/2024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69" sId="2" odxf="1" dxf="1">
    <nc r="C102" t="inlineStr">
      <is>
        <t>Visita Ayuntamiento Aviles , visita viviendas en Salinas y Piedras Blancas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left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70" sId="2" odxf="1" dxf="1">
    <nc r="D102" t="inlineStr">
      <is>
        <t>Viajo coche particular (ida y vuelta)</t>
      </is>
    </nc>
    <odxf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ill>
        <patternFill patternType="solid">
          <bgColor theme="0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71" sId="2" odxf="1" dxf="1">
    <nc r="E102" t="inlineStr">
      <is>
        <t>KILOMETRAJE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72" sId="2" odxf="1" dxf="1">
    <nc r="F102" t="inlineStr">
      <is>
        <t>SE ABONARA EN DIETAS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102:XFD102" start="0" length="0">
    <dxf>
      <alignment vertical="center" wrapText="1" readingOrder="0"/>
    </dxf>
  </rfmt>
  <rcc rId="373" sId="2" odxf="1" dxf="1">
    <nc r="A103" t="inlineStr">
      <is>
        <t>Agenda 11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74" sId="2" odxf="1" dxf="1">
    <nc r="B103" t="inlineStr">
      <is>
        <t>Llanera 7-03/2024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75" sId="2" odxf="1" dxf="1">
    <nc r="C103" t="inlineStr">
      <is>
        <t xml:space="preserve">Visita viviendas Axuntase 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left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76" sId="2" odxf="1" dxf="1">
    <nc r="D103" t="inlineStr">
      <is>
        <t>Viajo coche particular (ida y vuelta)</t>
      </is>
    </nc>
    <odxf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ill>
        <patternFill patternType="solid">
          <bgColor theme="0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77" sId="2" odxf="1" dxf="1">
    <nc r="E103" t="inlineStr">
      <is>
        <t>KILOMETRAJE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78" sId="2" odxf="1" dxf="1">
    <nc r="F103" t="inlineStr">
      <is>
        <t>SE ABONARA EN DIETAS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103:XFD103" start="0" length="0">
    <dxf>
      <alignment vertical="center" wrapText="1" readingOrder="0"/>
    </dxf>
  </rfmt>
  <rcc rId="379" sId="2" odxf="1" dxf="1">
    <nc r="A104" t="inlineStr">
      <is>
        <t>Agenda 12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80" sId="2" odxf="1" dxf="1">
    <nc r="B104" t="inlineStr">
      <is>
        <t>San Martín del Rey Aurelio 11/03/2024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81" sId="2" odxf="1" dxf="1">
    <nc r="C104" t="inlineStr">
      <is>
        <t>Visita viviendas de San Martín del Rey Aurelio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left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82" sId="2" odxf="1" dxf="1">
    <nc r="D104" t="inlineStr">
      <is>
        <t>Viajo coche particular (ida y vuelta)</t>
      </is>
    </nc>
    <odxf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ill>
        <patternFill patternType="solid">
          <bgColor theme="0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83" sId="2" odxf="1" dxf="1">
    <nc r="E104" t="inlineStr">
      <is>
        <t>KILOMETRAJE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84" sId="2" odxf="1" dxf="1">
    <nc r="F104" t="inlineStr">
      <is>
        <t>SE ABONARA EN DIETAS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104:XFD104" start="0" length="0">
    <dxf>
      <alignment vertical="center" wrapText="1" readingOrder="0"/>
    </dxf>
  </rfmt>
  <rcc rId="385" sId="2" odxf="1" dxf="1">
    <nc r="A105" t="inlineStr">
      <is>
        <t>Agenda 13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86" sId="2" odxf="1" dxf="1">
    <nc r="B105" t="inlineStr">
      <is>
        <t>Blimea 18/03/2024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87" sId="2" odxf="1" dxf="1">
    <nc r="C105" t="inlineStr">
      <is>
        <t>Visita viviendas Semilla 8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left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88" sId="2" odxf="1" dxf="1">
    <nc r="D105" t="inlineStr">
      <is>
        <t>Viajo coche particular (ida y vuelta)</t>
      </is>
    </nc>
    <odxf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ill>
        <patternFill patternType="solid">
          <bgColor theme="0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89" sId="2" odxf="1" dxf="1">
    <nc r="E105" t="inlineStr">
      <is>
        <t>KILOMETRAJE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90" sId="2" odxf="1" dxf="1">
    <nc r="F105" t="inlineStr">
      <is>
        <t>SE ABONARA EN DIETAS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105:XFD105" start="0" length="0">
    <dxf>
      <alignment vertical="center" wrapText="1" readingOrder="0"/>
    </dxf>
  </rfmt>
  <rcc rId="391" sId="2" odxf="1" dxf="1">
    <nc r="A106" t="inlineStr">
      <is>
        <t>Agenda 14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92" sId="2" odxf="1" dxf="1">
    <nc r="B106" t="inlineStr">
      <is>
        <t>Laviana 12/04/2024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93" sId="2" odxf="1" dxf="1">
    <nc r="C106" t="inlineStr">
      <is>
        <t>Visita viviendas de Barredo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left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94" sId="2" odxf="1" dxf="1">
    <nc r="D106" t="inlineStr">
      <is>
        <t>Viajo coche particular (ida y vuelta)</t>
      </is>
    </nc>
    <odxf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ill>
        <patternFill patternType="solid">
          <bgColor theme="0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95" sId="2" odxf="1" dxf="1">
    <nc r="E106" t="inlineStr">
      <is>
        <t>KILOMETRAJE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96" sId="2" odxf="1" dxf="1">
    <nc r="F106" t="inlineStr">
      <is>
        <t>SE ABONARA EN DIETAS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106:XFD106" start="0" length="0">
    <dxf>
      <alignment vertical="center" wrapText="1" readingOrder="0"/>
    </dxf>
  </rfmt>
  <rcc rId="397" sId="2" odxf="1" dxf="1">
    <nc r="A107" t="inlineStr">
      <is>
        <t>Agenda 15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98" sId="2" odxf="1" dxf="1">
    <nc r="B107" t="inlineStr">
      <is>
        <t xml:space="preserve"> Aller  (Cabañaquinta )  18/04/2024</t>
      </is>
    </nc>
    <odxf>
      <numFmt numFmtId="0" formatCode="General"/>
      <alignment horizontal="general" vertical="bottom" wrapText="0" readingOrder="0"/>
      <border outline="0">
        <left/>
        <right/>
        <top/>
        <bottom/>
      </border>
    </odxf>
    <ndxf>
      <numFmt numFmtId="19" formatCode="dd/mm/yyyy"/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399" sId="2" odxf="1" dxf="1">
    <nc r="C107" t="inlineStr">
      <is>
        <t xml:space="preserve"> Visita al Ayuntamiento de Aller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left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00" sId="2" odxf="1" dxf="1">
    <nc r="D107" t="inlineStr">
      <is>
        <t>Viajo coche particular (ida y vuelta)</t>
      </is>
    </nc>
    <odxf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ill>
        <patternFill patternType="solid">
          <bgColor theme="0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01" sId="2" odxf="1" dxf="1">
    <nc r="E107" t="inlineStr">
      <is>
        <t>KILOMETRAJE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02" sId="2" odxf="1" dxf="1">
    <nc r="F107" t="inlineStr">
      <is>
        <t>SE ABONARA EN DIETAS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107:XFD107" start="0" length="0">
    <dxf>
      <alignment vertical="center" wrapText="1" readingOrder="0"/>
    </dxf>
  </rfmt>
  <rcc rId="403" sId="2" odxf="1" dxf="1">
    <nc r="A108" t="inlineStr">
      <is>
        <t>Agenda 16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04" sId="2" odxf="1" dxf="1">
    <nc r="B108" t="inlineStr">
      <is>
        <t>MADRID , 24 de Abril de 2024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05" sId="2" odxf="1" dxf="1">
    <nc r="C108" t="inlineStr">
      <is>
        <t>Anulación de billetes de Ave. Reunión con Secretario de Estado de vivienda y Agenda Urbana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06" sId="2" odxf="1" dxf="1" numFmtId="11">
    <nc r="D108">
      <v>39.9</v>
    </nc>
    <odxf>
      <numFmt numFmtId="0" formatCode="General"/>
      <alignment vertical="bottom" wrapText="0" readingOrder="0"/>
      <border outline="0">
        <left/>
        <right/>
        <top/>
        <bottom/>
      </border>
    </odxf>
    <ndxf>
      <numFmt numFmtId="12" formatCode="#,##0.00\ &quot;€&quot;;[Red]\-#,##0.00\ &quot;€&quot;"/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07" sId="2" odxf="1" dxf="1">
    <nc r="E108" t="inlineStr">
      <is>
        <t>Tren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08" sId="2" odxf="1" dxf="1">
    <nc r="F108" t="inlineStr">
      <is>
        <t>SANANDER VIAJES SL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108:XFD108" start="0" length="0">
    <dxf>
      <alignment vertical="center" wrapText="1" readingOrder="0"/>
    </dxf>
  </rfmt>
  <rcc rId="409" sId="2" odxf="1" dxf="1">
    <nc r="A109" t="inlineStr">
      <is>
        <t>Agenda 17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10" sId="2" odxf="1" dxf="1">
    <nc r="B109" t="inlineStr">
      <is>
        <t>Mieres - Madrid 24/04/2024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11" sId="2" odxf="1" dxf="1">
    <nc r="C109" t="inlineStr">
      <is>
        <t xml:space="preserve">Reunión Ministerio de Vivienda 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12" sId="2" odxf="1" dxf="1">
    <nc r="D109" t="inlineStr">
      <is>
        <t>Viajo en coche oficial del Consejero ( ida y vuelta)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E109" start="0" length="0">
    <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F109" start="0" length="0">
    <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A109:XFD109" start="0" length="0">
    <dxf>
      <alignment vertical="center" wrapText="1" readingOrder="0"/>
    </dxf>
  </rfmt>
  <rcc rId="413" sId="2" odxf="1" dxf="1">
    <nc r="A110" t="inlineStr">
      <is>
        <t>Agenda 18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14" sId="2" odxf="1" dxf="1">
    <nc r="B110" t="inlineStr">
      <is>
        <t>Boal 30/04/2024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15" sId="2" odxf="1" dxf="1">
    <nc r="C110" t="inlineStr">
      <is>
        <t xml:space="preserve">Visita al Ayuntamiento y viviendas 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16" sId="2" odxf="1" dxf="1">
    <nc r="D110" t="inlineStr">
      <is>
        <t>Viajo coche de parque movil (ida y vuelta)</t>
      </is>
    </nc>
    <odxf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ill>
        <patternFill patternType="solid">
          <bgColor theme="0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17" sId="2" odxf="1" dxf="1">
    <nc r="E110" t="inlineStr">
      <is>
        <t>KILOMETRAJE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18" sId="2" odxf="1" dxf="1">
    <nc r="F110" t="inlineStr">
      <is>
        <t>SE ABONARA EN DIETAS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110:XFD110" start="0" length="0">
    <dxf>
      <alignment vertical="center" wrapText="1" readingOrder="0"/>
    </dxf>
  </rfmt>
  <rcc rId="419" sId="2" odxf="1" dxf="1">
    <nc r="A111" t="inlineStr">
      <is>
        <t>Agenda 19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20" sId="2" odxf="1" dxf="1">
    <nc r="B111" t="inlineStr">
      <is>
        <t>Langreo 08/05/2024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21" sId="2" odxf="1" dxf="1">
    <nc r="C111" t="inlineStr">
      <is>
        <t xml:space="preserve">Visita al Ayuntamiento y viviendas 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22" sId="2" odxf="1" dxf="1">
    <nc r="D111" t="inlineStr">
      <is>
        <t>Viajo coche particular (ida y vuelta)</t>
      </is>
    </nc>
    <odxf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ill>
        <patternFill patternType="solid">
          <bgColor theme="0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23" sId="2" odxf="1" dxf="1">
    <nc r="E111" t="inlineStr">
      <is>
        <t>KILOMETRAJE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24" sId="2" odxf="1" dxf="1">
    <nc r="F111" t="inlineStr">
      <is>
        <t>SE ABONARA EN DIETAS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111:XFD111" start="0" length="0">
    <dxf>
      <alignment vertical="center" wrapText="1" readingOrder="0"/>
    </dxf>
  </rfmt>
  <rcc rId="425" sId="2" odxf="1" dxf="1">
    <nc r="A112" t="inlineStr">
      <is>
        <t>Agenda 20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26" sId="2" odxf="1" dxf="1">
    <nc r="B112" t="inlineStr">
      <is>
        <t>Colunga 11/05/2024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27" sId="2" odxf="1" dxf="1">
    <nc r="C112" t="inlineStr">
      <is>
        <t xml:space="preserve">Conferencia en el Museo Muja 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28" sId="2" odxf="1" dxf="1">
    <nc r="D112" t="inlineStr">
      <is>
        <t>Viajo coche particular (ida y vuelta)</t>
      </is>
    </nc>
    <odxf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ill>
        <patternFill patternType="solid">
          <bgColor theme="0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29" sId="2" odxf="1" dxf="1">
    <nc r="E112" t="inlineStr">
      <is>
        <t>KILOMETRAJE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30" sId="2" odxf="1" dxf="1">
    <nc r="F112" t="inlineStr">
      <is>
        <t>SE ABONARA EN DIETAS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112:XFD112" start="0" length="0">
    <dxf>
      <alignment vertical="center" wrapText="1" readingOrder="0"/>
    </dxf>
  </rfmt>
  <rcc rId="431" sId="2" odxf="1" dxf="1">
    <nc r="A113" t="inlineStr">
      <is>
        <t>Agenda 21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32" sId="2" odxf="1" dxf="1">
    <nc r="B113" t="inlineStr">
      <is>
        <t>Laviana 15/05/2024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33" sId="2" odxf="1" dxf="1">
    <nc r="C113" t="inlineStr">
      <is>
        <t>Visita parcela en Laviana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34" sId="2" odxf="1" dxf="1">
    <nc r="D113" t="inlineStr">
      <is>
        <t>Viajo coche particular (ida y vuelta)</t>
      </is>
    </nc>
    <odxf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ill>
        <patternFill patternType="solid">
          <bgColor theme="0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35" sId="2" odxf="1" dxf="1">
    <nc r="E113" t="inlineStr">
      <is>
        <t>KILOMETRAJE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36" sId="2" odxf="1" dxf="1">
    <nc r="F113" t="inlineStr">
      <is>
        <t>SE ABONARA EN DIETAS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113:XFD113" start="0" length="0">
    <dxf>
      <alignment vertical="center" wrapText="1" readingOrder="0"/>
    </dxf>
  </rfmt>
  <rcc rId="437" sId="2" odxf="1" dxf="1">
    <nc r="A114" t="inlineStr">
      <is>
        <t>Agenda 22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38" sId="2" odxf="1" dxf="1">
    <nc r="B114" t="inlineStr">
      <is>
        <t>Pamplona - Navarra 05 al 07/06/2024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39" sId="2" odxf="1" dxf="1">
    <nc r="C114" t="inlineStr">
      <is>
        <t>Jornadas ley de vivienda en la comunidad foral de Navarra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40" sId="2" odxf="1" dxf="1">
    <nc r="D114" t="inlineStr">
      <is>
        <t>Viajo coche particular (ida y vuelta)</t>
      </is>
    </nc>
    <odxf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ill>
        <patternFill patternType="solid">
          <bgColor theme="0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41" sId="2" odxf="1" dxf="1">
    <nc r="E114" t="inlineStr">
      <is>
        <t>KILOMETRAJE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42" sId="2" odxf="1" dxf="1">
    <nc r="F114" t="inlineStr">
      <is>
        <t>SE ABONARA EN DIETAS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114:XFD114" start="0" length="0">
    <dxf>
      <alignment vertical="center" wrapText="1" readingOrder="0"/>
    </dxf>
  </rfmt>
  <rcc rId="443" sId="2" odxf="1" dxf="1">
    <nc r="A115" t="inlineStr">
      <is>
        <t>Agenda 23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44" sId="2" odxf="1" dxf="1">
    <nc r="B115" t="inlineStr">
      <is>
        <t>Pamplona - Navarra 05 al 07/06/2024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45" sId="2" odxf="1" dxf="1">
    <nc r="C115" t="inlineStr">
      <is>
        <t>Jornadas ley de vivienda en la comunidad foral de Navarra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46" sId="2" odxf="1" dxf="1" numFmtId="11">
    <nc r="D115">
      <v>213.84</v>
    </nc>
    <odxf>
      <numFmt numFmtId="0" formatCode="General"/>
      <alignment vertical="bottom" wrapText="0" readingOrder="0"/>
      <border outline="0">
        <left/>
        <right/>
        <top/>
        <bottom/>
      </border>
    </odxf>
    <ndxf>
      <numFmt numFmtId="12" formatCode="#,##0.00\ &quot;€&quot;;[Red]\-#,##0.00\ &quot;€&quot;"/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47" sId="2" odxf="1" dxf="1">
    <nc r="E115" t="inlineStr">
      <is>
        <t>HOTEL (2 NOCHES )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48" sId="2" odxf="1" dxf="1">
    <nc r="F115" t="inlineStr">
      <is>
        <t>SANANDER VIAJES SL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115:XFD115" start="0" length="0">
    <dxf>
      <alignment vertical="center" wrapText="1" readingOrder="0"/>
    </dxf>
  </rfmt>
  <rcc rId="449" sId="2" odxf="1" dxf="1">
    <nc r="A116" t="inlineStr">
      <is>
        <t>Agenda 24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50" sId="2" odxf="1" dxf="1">
    <nc r="B116" t="inlineStr">
      <is>
        <t>San Martín del Rey Aurelio 11/06/2024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51" sId="2" odxf="1" dxf="1">
    <nc r="C116" t="inlineStr">
      <is>
        <t>Visita a barrio de San Vicente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52" sId="2" odxf="1" dxf="1">
    <nc r="D116" t="inlineStr">
      <is>
        <t>Viajo coche particular (ida y vuelta)</t>
      </is>
    </nc>
    <odxf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ill>
        <patternFill patternType="solid">
          <bgColor theme="0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53" sId="2" odxf="1" dxf="1">
    <nc r="E116" t="inlineStr">
      <is>
        <t>KILOMETRAJE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54" sId="2" odxf="1" dxf="1">
    <nc r="F116" t="inlineStr">
      <is>
        <t>SE ABONARA EN DIETAS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116:XFD116" start="0" length="0">
    <dxf>
      <alignment vertical="center" wrapText="1" readingOrder="0"/>
    </dxf>
  </rfmt>
  <rcc rId="455" sId="2" odxf="1" dxf="1">
    <nc r="A117" t="inlineStr">
      <is>
        <t>Agenda 25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56" sId="2" odxf="1" dxf="1">
    <nc r="B117" t="inlineStr">
      <is>
        <t>Illas 20/06/2024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57" sId="2" odxf="1" dxf="1">
    <nc r="C117" t="inlineStr">
      <is>
        <t>Visita Ayuntamiento de Illas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58" sId="2" odxf="1" dxf="1">
    <nc r="D117" t="inlineStr">
      <is>
        <t>Viajo coche particular (ida y vuelta)</t>
      </is>
    </nc>
    <odxf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ill>
        <patternFill patternType="solid">
          <bgColor theme="0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59" sId="2" odxf="1" dxf="1">
    <nc r="E117" t="inlineStr">
      <is>
        <t>KILOMETRAJE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60" sId="2" odxf="1" dxf="1">
    <nc r="F117" t="inlineStr">
      <is>
        <t>SE ABONARA EN DIETAS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117:XFD117" start="0" length="0">
    <dxf>
      <alignment vertical="center" wrapText="1" readingOrder="0"/>
    </dxf>
  </rfmt>
  <rcc rId="461" sId="2" odxf="1" dxf="1">
    <nc r="A118" t="inlineStr">
      <is>
        <t>Agenda 26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62" sId="2" odxf="1" dxf="1">
    <nc r="B118" t="inlineStr">
      <is>
        <t>Madrid 08/07/2024 al 09/07/2024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63" sId="2" odxf="1" dxf="1">
    <nc r="C118" t="inlineStr">
      <is>
        <t>Reunión Ministerio de Vivienda y Agenda Urbana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64" sId="2" odxf="1" dxf="1">
    <nc r="D118" t="inlineStr">
      <is>
        <t>Tren ida: 94,54€  Avion vuelta:122,23€  Taxi en Madrid: 41€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65" sId="2" odxf="1" dxf="1">
    <nc r="E118" t="inlineStr">
      <is>
        <t>TREN IDA               AVION VUELTA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66" sId="2" odxf="1" dxf="1">
    <nc r="F118" t="inlineStr">
      <is>
        <t>SANANDER VIAJES SL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118:XFD118" start="0" length="0">
    <dxf>
      <alignment vertical="center" wrapText="1" readingOrder="0"/>
    </dxf>
  </rfmt>
  <rcc rId="467" sId="2" odxf="1" dxf="1">
    <nc r="A119" t="inlineStr">
      <is>
        <t>Agenda 27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68" sId="2" odxf="1" dxf="1">
    <nc r="B119" t="inlineStr">
      <is>
        <t>Madrid 08/07/2024 al 09/07/2024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69" sId="2" odxf="1" dxf="1">
    <nc r="C119" t="inlineStr">
      <is>
        <t>Reunión Ministerio de Vivienda y Agenda Urbana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70" sId="2" odxf="1" dxf="1" numFmtId="11">
    <nc r="D119">
      <v>154.82</v>
    </nc>
    <odxf>
      <numFmt numFmtId="0" formatCode="General"/>
      <alignment vertical="bottom" wrapText="0" readingOrder="0"/>
      <border outline="0">
        <left/>
        <right/>
        <top/>
        <bottom/>
      </border>
    </odxf>
    <ndxf>
      <numFmt numFmtId="12" formatCode="#,##0.00\ &quot;€&quot;;[Red]\-#,##0.00\ &quot;€&quot;"/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71" sId="2" odxf="1" dxf="1">
    <nc r="E119" t="inlineStr">
      <is>
        <t>HOTEL ( 1 NOCHE )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72" sId="2" odxf="1" dxf="1">
    <nc r="F119" t="inlineStr">
      <is>
        <t>SANANDER VIAJES SL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119:XFD119" start="0" length="0">
    <dxf>
      <alignment vertical="center" wrapText="1" readingOrder="0"/>
    </dxf>
  </rfmt>
  <rcc rId="473" sId="2" odxf="1" dxf="1">
    <nc r="A120" t="inlineStr">
      <is>
        <t>Agenda 28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74" sId="2" odxf="1" dxf="1">
    <nc r="B120" t="inlineStr">
      <is>
        <t>Aviles 10/07/2024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75" sId="2" odxf="1" dxf="1">
    <nc r="C120" t="inlineStr">
      <is>
        <t>Reunión Ayuntamiento de Avíles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76" sId="2" odxf="1" dxf="1">
    <nc r="D120" t="inlineStr">
      <is>
        <t>Viajo coche particular (ida y vuelta)</t>
      </is>
    </nc>
    <odxf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ill>
        <patternFill patternType="solid">
          <bgColor theme="0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77" sId="2" odxf="1" dxf="1">
    <nc r="E120" t="inlineStr">
      <is>
        <t>KILOMETRAJE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78" sId="2" odxf="1" dxf="1">
    <nc r="F120" t="inlineStr">
      <is>
        <t>SE ABONARA EN DIETAS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120:XFD120" start="0" length="0">
    <dxf>
      <alignment vertical="center" wrapText="1" readingOrder="0"/>
    </dxf>
  </rfmt>
  <rcc rId="479" sId="2" odxf="1" dxf="1">
    <nc r="A121" t="inlineStr">
      <is>
        <t>Agenda 29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80" sId="2" odxf="1" dxf="1">
    <nc r="B121" t="inlineStr">
      <is>
        <t>La Felguera 10/07/2024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81" sId="2" odxf="1" dxf="1">
    <nc r="C121" t="inlineStr">
      <is>
        <t>Visita por la tarde barrio de Urquijo en la Felguera.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82" sId="2" odxf="1" dxf="1">
    <nc r="D121" t="inlineStr">
      <is>
        <t>Viajo coche particular (ida y vuelta)</t>
      </is>
    </nc>
    <odxf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ill>
        <patternFill patternType="solid">
          <bgColor theme="0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83" sId="2" odxf="1" dxf="1">
    <nc r="E121" t="inlineStr">
      <is>
        <t>KILOMETRAJE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84" sId="2" odxf="1" dxf="1">
    <nc r="F121" t="inlineStr">
      <is>
        <t>SE ABONARA EN DIETAS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121:XFD121" start="0" length="0">
    <dxf>
      <alignment vertical="center" wrapText="1" readingOrder="0"/>
    </dxf>
  </rfmt>
  <rcc rId="485" sId="2" odxf="1" dxf="1">
    <nc r="A122" t="inlineStr">
      <is>
        <t>Agenda 30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86" sId="2" odxf="1" dxf="1">
    <nc r="B122" t="inlineStr">
      <is>
        <t>Salas 12/07/2024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87" sId="2" odxf="1" dxf="1">
    <nc r="C122" t="inlineStr">
      <is>
        <t>Reunión con alcalde del ayuntamiento de Salas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88" sId="2" odxf="1" dxf="1">
    <nc r="D122" t="inlineStr">
      <is>
        <t>Viajo coche particular (ida y vuelta)</t>
      </is>
    </nc>
    <odxf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ill>
        <patternFill patternType="solid">
          <bgColor theme="0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89" sId="2" odxf="1" dxf="1">
    <nc r="E122" t="inlineStr">
      <is>
        <t>KILOMETRAJE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90" sId="2" odxf="1" dxf="1">
    <nc r="F122" t="inlineStr">
      <is>
        <t>SE ABONARA EN DIETAS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122:XFD122" start="0" length="0">
    <dxf>
      <alignment vertical="center" wrapText="1" readingOrder="0"/>
    </dxf>
  </rfmt>
  <rcc rId="491" sId="2" odxf="1" dxf="1">
    <nc r="A123" t="inlineStr">
      <is>
        <t>Agenda 31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92" sId="2" odxf="1" dxf="1">
    <nc r="B123" t="inlineStr">
      <is>
        <t>Aviles 01/08/2024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93" sId="2" odxf="1" dxf="1">
    <nc r="C123" t="inlineStr">
      <is>
        <t>Ayuntamiento de Aviles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94" sId="2" odxf="1" dxf="1">
    <nc r="D123" t="inlineStr">
      <is>
        <t>Viajo coche particular (ida y vuelta)</t>
      </is>
    </nc>
    <odxf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ill>
        <patternFill patternType="solid">
          <bgColor theme="0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95" sId="2" odxf="1" dxf="1">
    <nc r="E123" t="inlineStr">
      <is>
        <t>KILOMETRAJE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96" sId="2" odxf="1" dxf="1">
    <nc r="F123" t="inlineStr">
      <is>
        <t>SE ABONARA EN DIETAS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123:XFD123" start="0" length="0">
    <dxf>
      <alignment vertical="center" wrapText="1" readingOrder="0"/>
    </dxf>
  </rfmt>
  <rcc rId="497" sId="2" odxf="1" dxf="1">
    <nc r="A124" t="inlineStr">
      <is>
        <t>Agenda 32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98" sId="2" odxf="1" dxf="1">
    <nc r="B124" t="inlineStr">
      <is>
        <t>Gijón 02/08/2024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499" sId="2" odxf="1" dxf="1">
    <nc r="C124" t="inlineStr">
      <is>
        <t>Acto de inauguración de FIDMA 2024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00" sId="2" odxf="1" dxf="1">
    <nc r="D124" t="inlineStr">
      <is>
        <t>Viajo coche particular (ida y vuelta)</t>
      </is>
    </nc>
    <odxf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ill>
        <patternFill patternType="solid">
          <bgColor theme="0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01" sId="2" odxf="1" dxf="1">
    <nc r="E124" t="inlineStr">
      <is>
        <t>KILOMETRAJE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02" sId="2" odxf="1" dxf="1">
    <nc r="F124" t="inlineStr">
      <is>
        <t>SE ABONARA EN DIETAS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124:XFD124" start="0" length="0">
    <dxf>
      <alignment vertical="center" wrapText="1" readingOrder="0"/>
    </dxf>
  </rfmt>
  <rcc rId="503" sId="2" odxf="1" dxf="1">
    <nc r="A125" t="inlineStr">
      <is>
        <t>Agenda 33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04" sId="2" odxf="1" dxf="1">
    <nc r="B125" t="inlineStr">
      <is>
        <t>Gijón 04/08/2024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05" sId="2" odxf="1" dxf="1">
    <nc r="C125" t="inlineStr">
      <is>
        <t>Visita FIDMA dia de la Consejeria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06" sId="2" odxf="1" dxf="1">
    <nc r="D125" t="inlineStr">
      <is>
        <t>Viajo coche particular (ida y vuelta)</t>
      </is>
    </nc>
    <odxf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ill>
        <patternFill patternType="solid">
          <bgColor theme="0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07" sId="2" odxf="1" dxf="1">
    <nc r="E125" t="inlineStr">
      <is>
        <t>KILOMETRAJE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08" sId="2" odxf="1" dxf="1">
    <nc r="F125" t="inlineStr">
      <is>
        <t>SE ABONARA EN DIETAS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125:XFD125" start="0" length="0">
    <dxf>
      <alignment vertical="center" wrapText="1" readingOrder="0"/>
    </dxf>
  </rfmt>
  <rcc rId="509" sId="2" odxf="1" dxf="1">
    <nc r="A126" t="inlineStr">
      <is>
        <t>Agenda 34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10" sId="2" odxf="1" dxf="1">
    <nc r="B126" t="inlineStr">
      <is>
        <t>Almuña, Valdes 24/08/2024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11" sId="2" odxf="1" dxf="1">
    <nc r="C126" t="inlineStr">
      <is>
        <t xml:space="preserve">Visita viviendas 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12" sId="2" odxf="1" dxf="1">
    <nc r="D126" t="inlineStr">
      <is>
        <t>VEHICULO OFICIAL</t>
      </is>
    </nc>
    <odxf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ill>
        <patternFill patternType="solid">
          <bgColor theme="0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E126" start="0" length="0">
    <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cc rId="513" sId="2" odxf="1" dxf="1">
    <nc r="F126" t="inlineStr">
      <is>
        <t>SE ABONARA EN DIETAS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126:XFD126" start="0" length="0">
    <dxf>
      <alignment vertical="center" wrapText="1" readingOrder="0"/>
    </dxf>
  </rfmt>
  <rcc rId="514" sId="2" odxf="1" dxf="1">
    <nc r="A127" t="inlineStr">
      <is>
        <t>Agenda 35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15" sId="2" odxf="1" dxf="1">
    <nc r="B127" t="inlineStr">
      <is>
        <t>De Grado a Oviedo 08/09/2024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16" sId="2" odxf="1" dxf="1">
    <nc r="C127" t="inlineStr">
      <is>
        <t>Acto medallas en el edificio Calatrava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17" sId="2" odxf="1" dxf="1">
    <nc r="D127" t="inlineStr">
      <is>
        <t>Viajo coche particular (ida y vuelta)</t>
      </is>
    </nc>
    <odxf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ill>
        <patternFill patternType="solid">
          <bgColor theme="0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18" sId="2" odxf="1" dxf="1">
    <nc r="E127" t="inlineStr">
      <is>
        <t>KILOMETRAJE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19" sId="2" odxf="1" dxf="1">
    <nc r="F127" t="inlineStr">
      <is>
        <t>SE ABONARA EN DIETAS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127:XFD127" start="0" length="0">
    <dxf>
      <alignment vertical="center" wrapText="1" readingOrder="0"/>
    </dxf>
  </rfmt>
  <rcc rId="520" sId="2" odxf="1" dxf="1">
    <nc r="A128" t="inlineStr">
      <is>
        <t>Agenda 36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21" sId="2" odxf="1" dxf="1">
    <nc r="B128" t="inlineStr">
      <is>
        <t>Madrid 20-09-2024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22" sId="2" odxf="1" dxf="1">
    <nc r="C128" t="inlineStr">
      <is>
        <t>Reunión Ministerio Vivienda y Agenda Urbana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23" sId="2" odxf="1" dxf="1">
    <nc r="D128" t="inlineStr">
      <is>
        <t>Tren ida y vuelta: 154,08€</t>
      </is>
    </nc>
    <odxf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ill>
        <patternFill patternType="solid">
          <bgColor theme="0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24" sId="2" odxf="1" dxf="1">
    <nc r="E128" t="inlineStr">
      <is>
        <t>TREN DE IDA Y VUELTA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25" sId="2" odxf="1" dxf="1">
    <nc r="F128" t="inlineStr">
      <is>
        <t>SANANDER VIAJES SL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128:XFD128" start="0" length="0">
    <dxf>
      <alignment vertical="center" wrapText="1" readingOrder="0"/>
    </dxf>
  </rfmt>
  <rcc rId="526" sId="2" odxf="1" dxf="1">
    <nc r="A129" t="inlineStr">
      <is>
        <t>Agenda 37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27" sId="2" odxf="1" dxf="1">
    <nc r="B129" t="inlineStr">
      <is>
        <t>Madrid 24/09/2024 al 25/09/2024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28" sId="2" odxf="1" dxf="1">
    <nc r="C129" t="inlineStr">
      <is>
        <t>Reunión Ministerio Vivienda y Agenda Urbana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29" sId="2" odxf="1" dxf="1">
    <nc r="D129" t="inlineStr">
      <is>
        <t>Tren ida y vuelta: 159,01€ / Hotel :248,40€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30" sId="2" odxf="1" dxf="1">
    <nc r="E129" t="inlineStr">
      <is>
        <t>TREN Y HOTEL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31" sId="2" odxf="1" dxf="1">
    <nc r="F129" t="inlineStr">
      <is>
        <t>SANANDER VIAJES SL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129:XFD129" start="0" length="0">
    <dxf>
      <alignment vertical="center" wrapText="1" readingOrder="0"/>
    </dxf>
  </rfmt>
  <rcc rId="532" sId="2" odxf="1" dxf="1">
    <nc r="A130" t="inlineStr">
      <is>
        <t>Agenda 38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33" sId="2" odxf="1" dxf="1">
    <nc r="B130" t="inlineStr">
      <is>
        <t>PIEDRAS BLANCAS- CASTRILLON 03/10/2024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34" sId="2" odxf="1" dxf="1">
    <nc r="C130" t="inlineStr">
      <is>
        <t>Charla coloquio vivienda Piedras Blancas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35" sId="2" odxf="1" dxf="1">
    <nc r="D130" t="inlineStr">
      <is>
        <t>Viajo coche particular (ida y vuelta)</t>
      </is>
    </nc>
    <odxf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ill>
        <patternFill patternType="solid">
          <bgColor theme="0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36" sId="2" odxf="1" dxf="1">
    <nc r="E130" t="inlineStr">
      <is>
        <t>KILOMETRAJE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37" sId="2" odxf="1" dxf="1">
    <nc r="F130" t="inlineStr">
      <is>
        <t>SE ABONARA EN DIETAS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130:XFD130" start="0" length="0">
    <dxf>
      <alignment vertical="center" wrapText="1" readingOrder="0"/>
    </dxf>
  </rfmt>
  <rcc rId="538" sId="2" odxf="1" dxf="1">
    <nc r="A131" t="inlineStr">
      <is>
        <t>Agenda 39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39" sId="2" odxf="1" dxf="1">
    <nc r="B131" t="inlineStr">
      <is>
        <t>Barcelona 03-10-2024-04-10-2024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40" sId="2" odxf="1" dxf="1">
    <nc r="C131" t="inlineStr">
      <is>
        <t>Ponencia en Observatori Desca - Barcelona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41" sId="2" odxf="1" dxf="1">
    <nc r="D131" t="inlineStr">
      <is>
        <t>TAXIS: 31,90€ Y 35,25€  TASA TURISTICA: 5,50€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E131" start="0" length="0">
    <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cc rId="542" sId="2" odxf="1" dxf="1">
    <nc r="F131" t="inlineStr">
      <is>
        <t>SE ABONARA EN DIETAS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131:XFD131" start="0" length="0">
    <dxf>
      <alignment vertical="center" wrapText="1" readingOrder="0"/>
    </dxf>
  </rfmt>
  <rcc rId="543" sId="2" odxf="1" dxf="1">
    <nc r="A132" t="inlineStr">
      <is>
        <t>Agenda 40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44" sId="2" odxf="1" dxf="1">
    <nc r="B132" t="inlineStr">
      <is>
        <t>Oviedo 05-10-2024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45" sId="2" odxf="1" dxf="1">
    <nc r="C132" t="inlineStr">
      <is>
        <t>Participa programas de actividades de Comisiones Obreras de ponente.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46" sId="2" odxf="1" dxf="1">
    <nc r="D132" t="inlineStr">
      <is>
        <t>Viajo coche particular (ida y vuelta)</t>
      </is>
    </nc>
    <odxf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ill>
        <patternFill patternType="solid">
          <bgColor theme="0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47" sId="2" odxf="1" dxf="1">
    <nc r="E132" t="inlineStr">
      <is>
        <t>KILOMETRAJE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48" sId="2" odxf="1" dxf="1">
    <nc r="F132" t="inlineStr">
      <is>
        <t>SE ABONARA EN DIETAS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132:XFD132" start="0" length="0">
    <dxf>
      <alignment vertical="center" wrapText="1" readingOrder="0"/>
    </dxf>
  </rfmt>
  <rcc rId="549" sId="2" odxf="1" dxf="1">
    <nc r="A133" t="inlineStr">
      <is>
        <t>Agenda 41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50" sId="2" odxf="1" dxf="1">
    <nc r="B133" t="inlineStr">
      <is>
        <t>Tudela Veguín 08/10/2024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51" sId="2" odxf="1" dxf="1">
    <nc r="C133" t="inlineStr">
      <is>
        <t>Reunión con vecinos en centro social Tudela Veguín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52" sId="2" odxf="1" dxf="1">
    <nc r="D133" t="inlineStr">
      <is>
        <t>Viajo coche particular (ida y vuelta)</t>
      </is>
    </nc>
    <odxf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ill>
        <patternFill patternType="solid">
          <bgColor theme="0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53" sId="2" odxf="1" dxf="1">
    <nc r="E133" t="inlineStr">
      <is>
        <t>KILOMETRAJE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54" sId="2" odxf="1" dxf="1">
    <nc r="F133" t="inlineStr">
      <is>
        <t>SE ABONARA EN DIETAS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133:XFD133" start="0" length="0">
    <dxf>
      <alignment vertical="center" wrapText="1" readingOrder="0"/>
    </dxf>
  </rfmt>
  <rcc rId="555" sId="2" odxf="1" dxf="1">
    <nc r="A134" t="inlineStr">
      <is>
        <t>Agenda 42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56" sId="2" odxf="1" dxf="1">
    <nc r="B134" t="inlineStr">
      <is>
        <t>Sevilla 21/10/2024 al 23/10/2024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57" sId="2" odxf="1" dxf="1">
    <nc r="C134" t="inlineStr">
      <is>
        <t>Ponencia en Congreso Nacional de rehabilitación avanzada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58" sId="2" odxf="1" dxf="1">
    <nc r="D134" t="inlineStr">
      <is>
        <t>Viajo coche particular (ida y vuelta)</t>
      </is>
    </nc>
    <odxf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ill>
        <patternFill patternType="solid">
          <bgColor theme="0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59" sId="2" odxf="1" dxf="1">
    <nc r="E134" t="inlineStr">
      <is>
        <t>KILOMETRAJE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60" sId="2" odxf="1" dxf="1">
    <nc r="F134" t="inlineStr">
      <is>
        <t>SE ABONARA EN DIETAS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134:XFD134" start="0" length="0">
    <dxf>
      <alignment vertical="center" wrapText="1" readingOrder="0"/>
    </dxf>
  </rfmt>
  <rcc rId="561" sId="2" odxf="1" dxf="1">
    <nc r="A135" t="inlineStr">
      <is>
        <t>Agenda 43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62" sId="2" odxf="1" dxf="1">
    <nc r="B135" t="inlineStr">
      <is>
        <t>Segovia 27/10/2024 al 29/10/2024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63" sId="2" odxf="1" dxf="1">
    <nc r="C135" t="inlineStr">
      <is>
        <t>Ponente en VI Congreso ITE  en Segovia  y Reunion Madrid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64" sId="2" odxf="1" dxf="1">
    <nc r="D135" t="inlineStr">
      <is>
        <t>IDA EN TREN:88,43€          LA VUELTA VINO EN COCHE CONSEJERO.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65" sId="2" odxf="1" dxf="1">
    <nc r="E135" t="inlineStr">
      <is>
        <t>TREN Y HOTEL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66" sId="2" odxf="1" dxf="1">
    <nc r="F135" t="inlineStr">
      <is>
        <t>SANANDER VIAJES SL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135:XFD135" start="0" length="0">
    <dxf>
      <alignment vertical="center" wrapText="1" readingOrder="0"/>
    </dxf>
  </rfmt>
  <rcc rId="567" sId="2" odxf="1" dxf="1">
    <nc r="A136" t="inlineStr">
      <is>
        <t>Agenda 44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68" sId="2" odxf="1" dxf="1">
    <nc r="B136" t="inlineStr">
      <is>
        <t>Avilés - Gijón 19/11/2024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69" sId="2" odxf="1" dxf="1">
    <nc r="C136" t="inlineStr">
      <is>
        <t>Notaria en Avilés y en Gijón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70" sId="2" odxf="1" dxf="1">
    <nc r="D136" t="inlineStr">
      <is>
        <t>COCHE OFICIAL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71" sId="2" odxf="1" dxf="1">
    <nc r="E136" t="inlineStr">
      <is>
        <t>PARKING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F136" start="0" length="0">
    <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A136:XFD136" start="0" length="0">
    <dxf>
      <alignment vertical="center" wrapText="1" readingOrder="0"/>
    </dxf>
  </rfmt>
  <rcc rId="572" sId="2" odxf="1" dxf="1">
    <nc r="A137" t="inlineStr">
      <is>
        <t>Agenda 45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73" sId="2" odxf="1" dxf="1">
    <nc r="B137" t="inlineStr">
      <is>
        <t>Avilés 22/11/2024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74" sId="2" odxf="1" dxf="1">
    <nc r="C137" t="inlineStr">
      <is>
        <t>Visita parcelas en Avilés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75" sId="2" odxf="1" dxf="1">
    <nc r="D137" t="inlineStr">
      <is>
        <t>Viajo coche particular (ida y vuelta)</t>
      </is>
    </nc>
    <odxf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ill>
        <patternFill patternType="solid">
          <bgColor theme="0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76" sId="2" odxf="1" dxf="1">
    <nc r="E137" t="inlineStr">
      <is>
        <t>KILOMETRAJE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77" sId="2" odxf="1" dxf="1">
    <nc r="F137" t="inlineStr">
      <is>
        <t>SE ABONARA EN DIETAS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137:XFD137" start="0" length="0">
    <dxf>
      <alignment vertical="center" wrapText="1" readingOrder="0"/>
    </dxf>
  </rfmt>
  <rcc rId="578" sId="2" odxf="1" dxf="1">
    <nc r="A138" t="inlineStr">
      <is>
        <t>Agenda 46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79" sId="2" odxf="1" dxf="1">
    <nc r="B138" t="inlineStr">
      <is>
        <t>Pravia 04/12/2024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80" sId="2" odxf="1" dxf="1">
    <nc r="C138" t="inlineStr">
      <is>
        <t>Notaria de Pravia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81" sId="2" odxf="1" dxf="1">
    <nc r="D138" t="inlineStr">
      <is>
        <t>Viajo coche particular (ida y vuelta)</t>
      </is>
    </nc>
    <odxf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ill>
        <patternFill patternType="solid">
          <bgColor theme="0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82" sId="2" odxf="1" dxf="1">
    <nc r="E138" t="inlineStr">
      <is>
        <t>KILOMETRAJE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83" sId="2" odxf="1" dxf="1">
    <nc r="F138" t="inlineStr">
      <is>
        <t>SE ABONARA EN DIETAS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138:XFD138" start="0" length="0">
    <dxf>
      <alignment vertical="center" wrapText="1" readingOrder="0"/>
    </dxf>
  </rfmt>
  <rcc rId="584" sId="2" odxf="1" dxf="1">
    <nc r="A139" t="inlineStr">
      <is>
        <t>Agenda 47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85" sId="2" odxf="1" dxf="1">
    <nc r="B139" t="inlineStr">
      <is>
        <t>Nava 12/12/2024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86" sId="2" odxf="1" dxf="1">
    <nc r="C139" t="inlineStr">
      <is>
        <t>Visita Edificio Prau-Llamargo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87" sId="2" odxf="1" dxf="1">
    <nc r="D139" t="inlineStr">
      <is>
        <t>Viajo coche particular (ida y vuelta)</t>
      </is>
    </nc>
    <odxf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ill>
        <patternFill patternType="solid">
          <bgColor theme="0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88" sId="2" odxf="1" dxf="1">
    <nc r="E139" t="inlineStr">
      <is>
        <t>KILOMETRAJE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89" sId="2" odxf="1" dxf="1">
    <nc r="F139" t="inlineStr">
      <is>
        <t>SE ABONARA EN DIETAS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139:XFD139" start="0" length="0">
    <dxf>
      <alignment vertical="center" wrapText="1" readingOrder="0"/>
    </dxf>
  </rfmt>
  <rcc rId="590" sId="2" odxf="1" dxf="1">
    <nc r="A140" t="inlineStr">
      <is>
        <t>Agenda 48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91" sId="2" odxf="1" dxf="1">
    <nc r="B140" t="inlineStr">
      <is>
        <t>Pravia 19/12/2024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92" sId="2" odxf="1" dxf="1">
    <nc r="C140" t="inlineStr">
      <is>
        <t>Notaria de Pravia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93" sId="2" odxf="1" dxf="1">
    <nc r="D140" t="inlineStr">
      <is>
        <t>Viajo coche particular (ida y vuelta)</t>
      </is>
    </nc>
    <odxf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ill>
        <patternFill patternType="solid">
          <bgColor theme="0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94" sId="2" odxf="1" dxf="1">
    <nc r="E140" t="inlineStr">
      <is>
        <t>KILOMETRAJE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95" sId="2" odxf="1" dxf="1">
    <nc r="F140" t="inlineStr">
      <is>
        <t>SE ABONARA EN DIETAS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140:XFD140" start="0" length="0">
    <dxf>
      <alignment vertical="center" wrapText="1" readingOrder="0"/>
    </dxf>
  </rfmt>
  <rcc rId="596" sId="2" odxf="1" dxf="1">
    <nc r="A141" t="inlineStr">
      <is>
        <t>Agenda 49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97" sId="2" odxf="1" dxf="1">
    <nc r="B141" t="inlineStr">
      <is>
        <t>Lugones- Siero 28/12/2024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98" sId="2" odxf="1" dxf="1">
    <nc r="C141" t="inlineStr">
      <is>
        <t>Visita pisos en Lugones</t>
      </is>
    </nc>
    <odxf>
      <alignment vertical="bottom" wrapText="0" readingOrder="0"/>
      <border outline="0">
        <left/>
        <right/>
        <top/>
        <bottom/>
      </border>
    </odxf>
    <ndxf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599" sId="2" odxf="1" dxf="1">
    <nc r="D141" t="inlineStr">
      <is>
        <t>Viajo coche particular (ida y vuelta)</t>
      </is>
    </nc>
    <odxf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ill>
        <patternFill patternType="solid">
          <bgColor theme="0"/>
        </patternFill>
      </fill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00" sId="2" odxf="1" dxf="1">
    <nc r="E141" t="inlineStr">
      <is>
        <t>KILOMETRAJE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01" sId="2" odxf="1" dxf="1">
    <nc r="F141" t="inlineStr">
      <is>
        <t>SE ABONARA EN DIETAS</t>
      </is>
    </nc>
    <odxf>
      <alignment horizontal="general" vertical="bottom" wrapText="0" readingOrder="0"/>
      <border outline="0">
        <left/>
        <right/>
        <top/>
        <bottom/>
      </border>
    </odxf>
    <ndxf>
      <alignment horizontal="center"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141:XFD141" start="0" length="0">
    <dxf>
      <alignment vertical="center" wrapText="1" readingOrder="0"/>
    </dxf>
  </rfmt>
  <rrc rId="602" sId="2" ref="A90:XFD90" action="deleteRow">
    <rfmt sheetId="2" xfDxf="1" sqref="A90:XFD90" start="0" length="0">
      <dxf>
        <alignment vertical="center" wrapText="1" readingOrder="0"/>
      </dxf>
    </rfmt>
  </rrc>
  <rrc rId="603" sId="2" ref="A142:XFD142" action="deleteRow">
    <rfmt sheetId="2" xfDxf="1" sqref="A142:XFD142" start="0" length="0"/>
  </rrc>
  <rrc rId="604" sId="2" ref="A142:XFD142" action="deleteRow">
    <rfmt sheetId="2" xfDxf="1" sqref="A142:XFD142" start="0" length="0"/>
  </rrc>
  <rrc rId="605" sId="2" ref="A142:XFD142" action="deleteRow">
    <rfmt sheetId="2" xfDxf="1" sqref="A142:XFD142" start="0" length="0"/>
  </rrc>
  <rrc rId="606" sId="2" ref="A142:XFD142" action="deleteRow">
    <rfmt sheetId="2" xfDxf="1" sqref="A142:XFD142" start="0" length="0"/>
  </rrc>
  <rrc rId="607" sId="2" ref="A142:XFD142" action="deleteRow">
    <rfmt sheetId="2" xfDxf="1" sqref="A142:XFD142" start="0" length="0"/>
  </rrc>
  <rrc rId="608" sId="2" ref="A142:XFD142" action="deleteRow">
    <rfmt sheetId="2" xfDxf="1" sqref="A142:XFD142" start="0" length="0"/>
  </rrc>
  <rrc rId="609" sId="2" ref="A142:XFD142" action="deleteRow">
    <rfmt sheetId="2" xfDxf="1" sqref="A142:XFD142" start="0" length="0"/>
  </rrc>
  <rrc rId="610" sId="2" ref="A142:XFD142" action="deleteRow">
    <rfmt sheetId="2" xfDxf="1" sqref="A142:XFD142" start="0" length="0"/>
  </rrc>
  <rrc rId="611" sId="2" ref="A142:XFD142" action="deleteRow">
    <rfmt sheetId="2" xfDxf="1" sqref="A142:XFD142" start="0" length="0"/>
  </rrc>
  <rrc rId="612" sId="2" ref="A142:XFD142" action="deleteRow">
    <rfmt sheetId="2" xfDxf="1" sqref="A142:XFD142" start="0" length="0"/>
  </rrc>
  <rrc rId="613" sId="2" ref="A142:XFD142" action="deleteRow">
    <rfmt sheetId="2" xfDxf="1" sqref="A142:XFD142" start="0" length="0"/>
  </rrc>
  <rrc rId="614" sId="2" ref="A142:XFD142" action="deleteRow">
    <rfmt sheetId="2" xfDxf="1" sqref="A142:XFD142" start="0" length="0"/>
  </rrc>
  <rrc rId="615" sId="2" ref="A142:XFD142" action="deleteRow">
    <rfmt sheetId="2" xfDxf="1" sqref="A142:XFD142" start="0" length="0"/>
  </rrc>
  <rrc rId="616" sId="2" ref="A142:XFD142" action="deleteRow">
    <rfmt sheetId="2" xfDxf="1" sqref="A142:XFD142" start="0" length="0"/>
  </rrc>
  <rrc rId="617" sId="2" ref="A142:XFD142" action="deleteRow">
    <rfmt sheetId="2" xfDxf="1" sqref="A142:XFD142" start="0" length="0"/>
  </rrc>
  <rrc rId="618" sId="2" ref="A142:XFD142" action="deleteRow">
    <rfmt sheetId="2" xfDxf="1" sqref="A142:XFD142" start="0" length="0"/>
  </rrc>
  <rrc rId="619" sId="2" ref="A142:XFD142" action="deleteRow">
    <rfmt sheetId="2" xfDxf="1" sqref="A142:XFD142" start="0" length="0"/>
  </rrc>
  <rrc rId="620" sId="2" ref="A142:XFD142" action="deleteRow">
    <rfmt sheetId="2" xfDxf="1" sqref="A142:XFD142" start="0" length="0"/>
  </rrc>
  <rrc rId="621" sId="2" ref="A142:XFD142" action="deleteRow">
    <rfmt sheetId="2" xfDxf="1" sqref="A142:XFD142" start="0" length="0"/>
  </rrc>
  <rrc rId="622" sId="2" ref="A142:XFD142" action="deleteRow">
    <rfmt sheetId="2" xfDxf="1" sqref="A142:XFD142" start="0" length="0"/>
  </rrc>
  <rrc rId="623" sId="2" ref="A142:XFD142" action="deleteRow">
    <rfmt sheetId="2" xfDxf="1" sqref="A142:XFD142" start="0" length="0"/>
  </rrc>
  <rrc rId="624" sId="2" ref="A142:XFD142" action="deleteRow">
    <rfmt sheetId="2" xfDxf="1" sqref="A142:XFD142" start="0" length="0"/>
  </rrc>
  <rrc rId="625" sId="2" ref="A142:XFD142" action="deleteRow">
    <rfmt sheetId="2" xfDxf="1" sqref="A142:XFD142" start="0" length="0"/>
  </rrc>
  <rrc rId="626" sId="2" ref="A142:XFD142" action="deleteRow">
    <rfmt sheetId="2" xfDxf="1" sqref="A142:XFD142" start="0" length="0"/>
  </rrc>
  <rrc rId="627" sId="2" ref="A142:XFD142" action="deleteRow">
    <rfmt sheetId="2" xfDxf="1" sqref="A142:XFD142" start="0" length="0"/>
  </rrc>
  <rrc rId="628" sId="2" ref="A142:XFD142" action="deleteRow">
    <rfmt sheetId="2" xfDxf="1" sqref="A142:XFD142" start="0" length="0"/>
  </rrc>
  <rrc rId="629" sId="2" ref="A142:XFD142" action="deleteRow">
    <rfmt sheetId="2" xfDxf="1" sqref="A142:XFD142" start="0" length="0"/>
  </rrc>
  <rrc rId="630" sId="2" ref="A142:XFD142" action="deleteRow">
    <rfmt sheetId="2" xfDxf="1" sqref="A142:XFD142" start="0" length="0"/>
  </rrc>
  <rrc rId="631" sId="2" ref="A142:XFD142" action="deleteRow">
    <rfmt sheetId="2" xfDxf="1" sqref="A142:XFD142" start="0" length="0">
      <dxf>
        <alignment vertical="center" wrapText="1" readingOrder="0"/>
      </dxf>
    </rfmt>
  </rr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A149" start="0" length="0">
    <dxf>
      <alignment vertical="bottom" wrapText="0" readingOrder="0"/>
    </dxf>
  </rfmt>
  <rfmt sheetId="2" sqref="B149" start="0" length="0">
    <dxf>
      <alignment vertical="bottom" wrapText="0" readingOrder="0"/>
    </dxf>
  </rfmt>
  <rfmt sheetId="2" sqref="C149" start="0" length="0">
    <dxf>
      <alignment vertical="bottom" wrapText="0" readingOrder="0"/>
    </dxf>
  </rfmt>
  <rfmt sheetId="2" sqref="D149" start="0" length="0">
    <dxf>
      <alignment vertical="bottom" wrapText="0" readingOrder="0"/>
    </dxf>
  </rfmt>
  <rfmt sheetId="2" sqref="E149" start="0" length="0">
    <dxf>
      <alignment vertical="bottom" readingOrder="0"/>
    </dxf>
  </rfmt>
  <rfmt sheetId="2" sqref="F149" start="0" length="0">
    <dxf>
      <alignment vertical="bottom" wrapText="0" readingOrder="0"/>
    </dxf>
  </rfmt>
  <rfmt sheetId="2" sqref="A149:XFD149" start="0" length="0">
    <dxf>
      <alignment vertical="bottom" wrapText="0" readingOrder="0"/>
    </dxf>
  </rfmt>
  <rfmt sheetId="2" sqref="A150" start="0" length="0">
    <dxf>
      <alignment vertical="bottom" wrapText="0" readingOrder="0"/>
    </dxf>
  </rfmt>
  <rfmt sheetId="2" sqref="B150" start="0" length="0">
    <dxf>
      <font>
        <b/>
        <sz val="11"/>
        <color theme="1"/>
        <name val="Calibri"/>
        <scheme val="minor"/>
      </font>
      <fill>
        <patternFill patternType="solid">
          <bgColor theme="9" tint="0.59999389629810485"/>
        </patternFill>
      </fill>
      <alignment horizontal="left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A150:XFD150" start="0" length="0">
    <dxf>
      <alignment vertical="bottom" wrapText="0" readingOrder="0"/>
    </dxf>
  </rfmt>
  <rfmt sheetId="2" sqref="A151" start="0" length="0">
    <dxf>
      <font>
        <b/>
        <sz val="11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cc rId="632" sId="2" odxf="1" dxf="1">
    <nc r="B151" t="inlineStr">
      <is>
        <t>Lugar y fechas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3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33" sId="2" odxf="1" dxf="1">
    <nc r="C151" t="inlineStr">
      <is>
        <t>Motivo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3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34" sId="2" odxf="1" dxf="1">
    <nc r="D151" t="inlineStr">
      <is>
        <t>Coste satisfecho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3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35" sId="2" odxf="1" dxf="1">
    <nc r="E151" t="inlineStr">
      <is>
        <t>Concepto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3" tint="0.79998168889431442"/>
        </patternFill>
      </fill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36" sId="2" odxf="1" dxf="1">
    <nc r="F151" t="inlineStr">
      <is>
        <t>Adjudicatario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3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151:XFD151" start="0" length="0">
    <dxf>
      <alignment vertical="bottom" wrapText="0" readingOrder="0"/>
    </dxf>
  </rfmt>
  <rcc rId="637" sId="2" odxf="1" dxf="1">
    <nc r="A152" t="inlineStr">
      <is>
        <t>Agenda 1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38" sId="2" odxf="1" dxf="1">
    <nc r="B152" t="inlineStr">
      <is>
        <t>León (25/09/2024 al 27/09/2024)</t>
      </is>
    </nc>
    <odxf>
      <font>
        <b val="0"/>
        <sz val="11"/>
        <color theme="1"/>
        <name val="Calibri"/>
        <scheme val="minor"/>
      </font>
      <alignment horizontal="general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39" sId="2" odxf="1" dxf="1">
    <nc r="C152" t="inlineStr">
      <is>
        <t>IX Congreso Internacional Transparencia y Gobierno Abierto</t>
      </is>
    </nc>
    <odxf>
      <font>
        <b val="0"/>
        <sz val="11"/>
        <color theme="1"/>
        <name val="Calibri"/>
        <scheme val="minor"/>
      </font>
      <alignment horizontal="general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40" sId="2" odxf="1" dxf="1">
    <nc r="D152" t="inlineStr">
      <is>
        <t>Trenes: 172,45€
Alojamiento: 296,88€</t>
      </is>
    </nc>
    <odxf>
      <numFmt numFmtId="0" formatCode="General"/>
      <alignment horizontal="general" readingOrder="0"/>
      <border outline="0">
        <left/>
        <right/>
        <top/>
        <bottom/>
      </border>
    </odxf>
    <ndxf>
      <numFmt numFmtId="166" formatCode="_-* #,##0.00\ [$€-40A]_-;\-* #,##0.00\ [$€-40A]_-;_-* &quot;-&quot;??\ [$€-40A]_-;_-@_-"/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41" sId="2" odxf="1" dxf="1">
    <nc r="E152" t="inlineStr">
      <is>
        <t>Trenes y Hotel</t>
      </is>
    </nc>
    <odxf>
      <alignment horizontal="general" wrapText="0" readingOrder="0"/>
      <border outline="0">
        <left/>
        <right/>
        <top/>
        <bottom/>
      </border>
    </odxf>
    <ndxf>
      <alignment horizont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42" sId="2" odxf="1" dxf="1">
    <nc r="F152" t="inlineStr">
      <is>
        <t>SANANDER (Acuerdo Marco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152:XFD152" start="0" length="0">
    <dxf>
      <alignment vertical="bottom" wrapText="0" readingOrder="0"/>
    </dxf>
  </rfmt>
  <rcc rId="643" sId="2" odxf="1" dxf="1">
    <nc r="A153" t="inlineStr">
      <is>
        <t>Agenda 2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44" sId="2" odxf="1" dxf="1">
    <nc r="B153" t="inlineStr">
      <is>
        <t>Lugo de Llanera (12/10/2024)</t>
      </is>
    </nc>
    <odxf>
      <font>
        <b val="0"/>
        <sz val="11"/>
        <color theme="1"/>
        <name val="Calibri"/>
        <scheme val="minor"/>
      </font>
      <alignment horizontal="general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45" sId="2" odxf="1" dxf="1">
    <nc r="C153" t="inlineStr">
      <is>
        <t>Actos con motivio del Ochobre Trans</t>
      </is>
    </nc>
    <odxf>
      <font>
        <b val="0"/>
        <sz val="11"/>
        <color theme="1"/>
        <name val="Calibri"/>
        <scheme val="minor"/>
      </font>
      <alignment horizontal="general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46" sId="2" odxf="1" dxf="1">
    <nc r="D153" t="inlineStr">
      <is>
        <t>Vehículo propio</t>
      </is>
    </nc>
    <odxf>
      <numFmt numFmtId="0" formatCode="General"/>
      <alignment horizontal="general" wrapText="1" readingOrder="0"/>
      <border outline="0">
        <left/>
        <right/>
        <top/>
        <bottom/>
      </border>
    </odxf>
    <ndxf>
      <numFmt numFmtId="166" formatCode="_-* #,##0.00\ [$€-40A]_-;\-* #,##0.00\ [$€-40A]_-;_-* &quot;-&quot;??\ [$€-40A]_-;_-@_-"/>
      <alignment horizontal="center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47" sId="2" odxf="1" dxf="1">
    <nc r="E153" t="inlineStr">
      <is>
        <t>Kilometraje</t>
      </is>
    </nc>
    <odxf>
      <alignment horizontal="general" wrapText="0" readingOrder="0"/>
      <border outline="0">
        <left/>
        <right/>
        <top/>
        <bottom/>
      </border>
    </odxf>
    <ndxf>
      <alignment horizont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48" sId="2" odxf="1" dxf="1">
    <nc r="F153" t="inlineStr">
      <is>
        <t>Se abonará en dietas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153:XFD153" start="0" length="0">
    <dxf>
      <alignment vertical="bottom" wrapText="0" readingOrder="0"/>
    </dxf>
  </rfmt>
  <rcc rId="649" sId="2" odxf="1" dxf="1">
    <nc r="A154" t="inlineStr">
      <is>
        <t>Agenda 3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50" sId="2" odxf="1" dxf="1">
    <nc r="B154" t="inlineStr">
      <is>
        <t>Avilés (18/10/2024)</t>
      </is>
    </nc>
    <odxf>
      <font>
        <b val="0"/>
        <sz val="11"/>
        <color theme="1"/>
        <name val="Calibri"/>
        <scheme val="minor"/>
      </font>
      <alignment horizontal="general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51" sId="2" odxf="1" dxf="1">
    <nc r="C154" t="inlineStr">
      <is>
        <t>Jornada "Recursos de apoyo a la juventud LGTBIQ+"</t>
      </is>
    </nc>
    <odxf>
      <font>
        <b val="0"/>
        <sz val="11"/>
        <color theme="1"/>
        <name val="Calibri"/>
        <scheme val="minor"/>
      </font>
      <alignment horizontal="general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52" sId="2" odxf="1" dxf="1">
    <nc r="D154" t="inlineStr">
      <is>
        <t>Vehículo propio</t>
      </is>
    </nc>
    <odxf>
      <numFmt numFmtId="0" formatCode="General"/>
      <alignment horizontal="general" wrapText="1" readingOrder="0"/>
      <border outline="0">
        <left/>
        <right/>
        <top/>
        <bottom/>
      </border>
    </odxf>
    <ndxf>
      <numFmt numFmtId="166" formatCode="_-* #,##0.00\ [$€-40A]_-;\-* #,##0.00\ [$€-40A]_-;_-* &quot;-&quot;??\ [$€-40A]_-;_-@_-"/>
      <alignment horizontal="center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53" sId="2" odxf="1" dxf="1">
    <nc r="E154" t="inlineStr">
      <is>
        <t>Kilometraje</t>
      </is>
    </nc>
    <odxf>
      <alignment horizontal="general" wrapText="0" readingOrder="0"/>
      <border outline="0">
        <left/>
        <right/>
        <top/>
        <bottom/>
      </border>
    </odxf>
    <ndxf>
      <alignment horizont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54" sId="2" odxf="1" dxf="1">
    <nc r="F154" t="inlineStr">
      <is>
        <t>Se abonará en dietas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154:XFD154" start="0" length="0">
    <dxf>
      <alignment vertical="bottom" wrapText="0" readingOrder="0"/>
    </dxf>
  </rfmt>
  <rcc rId="655" sId="2" odxf="1" dxf="1">
    <nc r="A155" t="inlineStr">
      <is>
        <t>Agenda 4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56" sId="2" odxf="1" dxf="1">
    <nc r="B155" t="inlineStr">
      <is>
        <t>Tapia de Casariego (19/10/2024)</t>
      </is>
    </nc>
    <odxf>
      <font>
        <b val="0"/>
        <sz val="11"/>
        <color theme="1"/>
        <name val="Calibri"/>
        <scheme val="minor"/>
      </font>
      <alignment horizontal="general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57" sId="2" odxf="1" dxf="1">
    <nc r="C155" t="inlineStr">
      <is>
        <t>XII Marcha Solidaria del Occidente</t>
      </is>
    </nc>
    <odxf>
      <font>
        <b val="0"/>
        <sz val="11"/>
        <color theme="1"/>
        <name val="Calibri"/>
        <scheme val="minor"/>
      </font>
      <alignment horizontal="general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58" sId="2" odxf="1" dxf="1">
    <nc r="D155" t="inlineStr">
      <is>
        <t>Vehículo propio</t>
      </is>
    </nc>
    <odxf>
      <numFmt numFmtId="0" formatCode="General"/>
      <alignment horizontal="general" wrapText="1" readingOrder="0"/>
      <border outline="0">
        <left/>
        <right/>
        <top/>
        <bottom/>
      </border>
    </odxf>
    <ndxf>
      <numFmt numFmtId="166" formatCode="_-* #,##0.00\ [$€-40A]_-;\-* #,##0.00\ [$€-40A]_-;_-* &quot;-&quot;??\ [$€-40A]_-;_-@_-"/>
      <alignment horizontal="center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59" sId="2" odxf="1" dxf="1">
    <nc r="E155" t="inlineStr">
      <is>
        <t>Kilometraje</t>
      </is>
    </nc>
    <odxf>
      <alignment horizontal="general" wrapText="0" readingOrder="0"/>
      <border outline="0">
        <left/>
        <right/>
        <top/>
        <bottom/>
      </border>
    </odxf>
    <ndxf>
      <alignment horizont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60" sId="2" odxf="1" dxf="1">
    <nc r="F155" t="inlineStr">
      <is>
        <t>Se abonará en dietas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155:XFD155" start="0" length="0">
    <dxf>
      <alignment vertical="bottom" wrapText="0" readingOrder="0"/>
    </dxf>
  </rfmt>
  <rcc rId="661" sId="2" odxf="1" dxf="1">
    <nc r="A156" t="inlineStr">
      <is>
        <t>Agenda 5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62" sId="2" odxf="1" dxf="1">
    <nc r="B156" t="inlineStr">
      <is>
        <t>Navia (26/10/2024)</t>
      </is>
    </nc>
    <odxf>
      <font>
        <b val="0"/>
        <sz val="11"/>
        <color theme="1"/>
        <name val="Calibri"/>
        <scheme val="minor"/>
      </font>
      <alignment horizontal="general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63" sId="2" odxf="1" dxf="1">
    <nc r="C156" t="inlineStr">
      <is>
        <t>XIX Encuentro de Asociaciones del Noroccidente</t>
      </is>
    </nc>
    <odxf>
      <font>
        <b val="0"/>
        <sz val="11"/>
        <color theme="1"/>
        <name val="Calibri"/>
        <scheme val="minor"/>
      </font>
      <alignment horizontal="general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64" sId="2" odxf="1" dxf="1">
    <nc r="D156" t="inlineStr">
      <is>
        <t>Vehículo propio</t>
      </is>
    </nc>
    <odxf>
      <numFmt numFmtId="0" formatCode="General"/>
      <alignment horizontal="general" wrapText="1" readingOrder="0"/>
      <border outline="0">
        <left/>
        <right/>
        <top/>
        <bottom/>
      </border>
    </odxf>
    <ndxf>
      <numFmt numFmtId="166" formatCode="_-* #,##0.00\ [$€-40A]_-;\-* #,##0.00\ [$€-40A]_-;_-* &quot;-&quot;??\ [$€-40A]_-;_-@_-"/>
      <alignment horizontal="center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65" sId="2" odxf="1" dxf="1">
    <nc r="E156" t="inlineStr">
      <is>
        <t>Kilometraje</t>
      </is>
    </nc>
    <odxf>
      <alignment horizontal="general" wrapText="0" readingOrder="0"/>
      <border outline="0">
        <left/>
        <right/>
        <top/>
        <bottom/>
      </border>
    </odxf>
    <ndxf>
      <alignment horizont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66" sId="2" odxf="1" dxf="1">
    <nc r="F156" t="inlineStr">
      <is>
        <t>Se abonará en dietas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156:XFD156" start="0" length="0">
    <dxf>
      <alignment vertical="bottom" wrapText="0" readingOrder="0"/>
    </dxf>
  </rfmt>
  <rcc rId="667" sId="2" odxf="1" dxf="1">
    <nc r="A157" t="inlineStr">
      <is>
        <t>Agenda 6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68" sId="2" odxf="1" dxf="1">
    <nc r="B157" t="inlineStr">
      <is>
        <t>Arriondas (20/11/2024)</t>
      </is>
    </nc>
    <odxf>
      <font>
        <b val="0"/>
        <sz val="11"/>
        <color theme="1"/>
        <name val="Calibri"/>
        <scheme val="minor"/>
      </font>
      <alignment horizontal="general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69" sId="2" odxf="1" dxf="1">
    <nc r="C157" t="inlineStr">
      <is>
        <t>1ª reunión con entidades sociales del oriente para abordar la elaboración de la futura Ley de Participación asturiana.</t>
      </is>
    </nc>
    <odxf>
      <font>
        <b val="0"/>
        <sz val="11"/>
        <color theme="1"/>
        <name val="Calibri"/>
        <scheme val="minor"/>
      </font>
      <alignment horizontal="general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70" sId="2" odxf="1" dxf="1">
    <nc r="D157" t="inlineStr">
      <is>
        <t>Vehículo propio</t>
      </is>
    </nc>
    <odxf>
      <numFmt numFmtId="0" formatCode="General"/>
      <alignment horizontal="general" wrapText="1" readingOrder="0"/>
      <border outline="0">
        <left/>
        <right/>
        <top/>
        <bottom/>
      </border>
    </odxf>
    <ndxf>
      <numFmt numFmtId="166" formatCode="_-* #,##0.00\ [$€-40A]_-;\-* #,##0.00\ [$€-40A]_-;_-* &quot;-&quot;??\ [$€-40A]_-;_-@_-"/>
      <alignment horizontal="center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71" sId="2" odxf="1" dxf="1">
    <nc r="E157" t="inlineStr">
      <is>
        <t>Kilometraje</t>
      </is>
    </nc>
    <odxf>
      <alignment horizontal="general" wrapText="0" readingOrder="0"/>
      <border outline="0">
        <left/>
        <right/>
        <top/>
        <bottom/>
      </border>
    </odxf>
    <ndxf>
      <alignment horizont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72" sId="2" odxf="1" dxf="1">
    <nc r="F157" t="inlineStr">
      <is>
        <t xml:space="preserve"> Se abonará en dietas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157:XFD157" start="0" length="0">
    <dxf>
      <alignment vertical="bottom" wrapText="0" readingOrder="0"/>
    </dxf>
  </rfmt>
  <rcc rId="673" sId="2" odxf="1" dxf="1">
    <nc r="A158" t="inlineStr">
      <is>
        <t>Agenda 7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74" sId="2" odxf="1" dxf="1">
    <nc r="B158" t="inlineStr">
      <is>
        <t>Sevilla (25/11/2024 al 28/11/2024)</t>
      </is>
    </nc>
    <odxf>
      <font>
        <b val="0"/>
        <sz val="11"/>
        <color theme="1"/>
        <name val="Calibri"/>
        <scheme val="minor"/>
      </font>
      <alignment horizontal="general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75" sId="2" odxf="1" dxf="1">
    <nc r="C158" t="inlineStr">
      <is>
        <t>XIV Conferencia Interautonómica de Participación Ciudadana</t>
      </is>
    </nc>
    <odxf>
      <font>
        <b val="0"/>
        <sz val="11"/>
        <color theme="1"/>
        <name val="Calibri"/>
        <scheme val="minor"/>
      </font>
      <alignment horizontal="general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76" sId="2" odxf="1" dxf="1">
    <nc r="D158" t="inlineStr">
      <is>
        <t>Trenes: 172,45€
Alojamiento: 296,88€</t>
      </is>
    </nc>
    <odxf>
      <numFmt numFmtId="0" formatCode="General"/>
      <alignment horizontal="general" readingOrder="0"/>
      <border outline="0">
        <left/>
        <right/>
        <top/>
        <bottom/>
      </border>
    </odxf>
    <ndxf>
      <numFmt numFmtId="166" formatCode="_-* #,##0.00\ [$€-40A]_-;\-* #,##0.00\ [$€-40A]_-;_-* &quot;-&quot;??\ [$€-40A]_-;_-@_-"/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77" sId="2" odxf="1" dxf="1">
    <nc r="E158" t="inlineStr">
      <is>
        <t>Trenes y Hotel</t>
      </is>
    </nc>
    <odxf>
      <alignment horizontal="general" wrapText="0" readingOrder="0"/>
      <border outline="0">
        <left/>
        <right/>
        <top/>
        <bottom/>
      </border>
    </odxf>
    <ndxf>
      <alignment horizont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78" sId="2" odxf="1" dxf="1">
    <nc r="F158" t="inlineStr">
      <is>
        <t>Se abonará a Sanander Agencia Viajes - Acuerdo marco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158:XFD158" start="0" length="0">
    <dxf>
      <alignment vertical="bottom" wrapText="0" readingOrder="0"/>
    </dxf>
  </rfmt>
  <rcc rId="679" sId="2" odxf="1" dxf="1">
    <nc r="A159" t="inlineStr">
      <is>
        <t>Agenda 8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80" sId="2" odxf="1" dxf="1">
    <nc r="B159" t="inlineStr">
      <is>
        <t>Vegadeo (30/11/2024)</t>
      </is>
    </nc>
    <odxf>
      <font>
        <b val="0"/>
        <sz val="11"/>
        <color theme="1"/>
        <name val="Calibri"/>
        <scheme val="minor"/>
      </font>
      <alignment horizontal="general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81" sId="2" odxf="1" dxf="1">
    <nc r="C159" t="inlineStr">
      <is>
        <t xml:space="preserve"> II Feria de la Economía social y Solidaria de Asturias en el Recinto Ferial de Vegadeo</t>
      </is>
    </nc>
    <odxf>
      <font>
        <b val="0"/>
        <sz val="11"/>
        <color theme="1"/>
        <name val="Calibri"/>
        <scheme val="minor"/>
      </font>
      <alignment horizontal="general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82" sId="2" odxf="1" dxf="1">
    <nc r="D159" t="inlineStr">
      <is>
        <t>Vehículo propio</t>
      </is>
    </nc>
    <odxf>
      <numFmt numFmtId="0" formatCode="General"/>
      <alignment horizontal="general" wrapText="1" readingOrder="0"/>
      <border outline="0">
        <left/>
        <right/>
        <top/>
        <bottom/>
      </border>
    </odxf>
    <ndxf>
      <numFmt numFmtId="166" formatCode="_-* #,##0.00\ [$€-40A]_-;\-* #,##0.00\ [$€-40A]_-;_-* &quot;-&quot;??\ [$€-40A]_-;_-@_-"/>
      <alignment horizontal="center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83" sId="2" odxf="1" dxf="1">
    <nc r="E159" t="inlineStr">
      <is>
        <t>Kilometraje</t>
      </is>
    </nc>
    <odxf>
      <alignment horizontal="general" wrapText="0" readingOrder="0"/>
      <border outline="0">
        <left/>
        <right/>
        <top/>
        <bottom/>
      </border>
    </odxf>
    <ndxf>
      <alignment horizont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84" sId="2" odxf="1" dxf="1">
    <nc r="F159" t="inlineStr">
      <is>
        <t xml:space="preserve"> Se abonará en dietas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159:XFD159" start="0" length="0">
    <dxf>
      <alignment vertical="bottom" wrapText="0" readingOrder="0"/>
    </dxf>
  </rfmt>
  <rcc rId="685" sId="2" odxf="1" dxf="1">
    <nc r="A160" t="inlineStr">
      <is>
        <t>Agenda 9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86" sId="2" odxf="1" dxf="1">
    <nc r="B160" t="inlineStr">
      <is>
        <t>Gijón (09/12/2024)</t>
      </is>
    </nc>
    <odxf>
      <font>
        <b val="0"/>
        <sz val="11"/>
        <color theme="1"/>
        <name val="Calibri"/>
        <scheme val="minor"/>
      </font>
      <alignment horizontal="general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87" sId="2" odxf="1" dxf="1">
    <nc r="C160" t="inlineStr">
      <is>
        <t>XXXIX Gala del Deporte Asturiano</t>
      </is>
    </nc>
    <odxf>
      <font>
        <b val="0"/>
        <sz val="11"/>
        <color theme="1"/>
        <name val="Calibri"/>
        <scheme val="minor"/>
      </font>
      <alignment horizontal="general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88" sId="2" odxf="1" dxf="1">
    <nc r="D160" t="inlineStr">
      <is>
        <t>Vehículo propio</t>
      </is>
    </nc>
    <odxf>
      <numFmt numFmtId="0" formatCode="General"/>
      <alignment horizontal="general" wrapText="1" readingOrder="0"/>
      <border outline="0">
        <left/>
        <right/>
        <top/>
        <bottom/>
      </border>
    </odxf>
    <ndxf>
      <numFmt numFmtId="166" formatCode="_-* #,##0.00\ [$€-40A]_-;\-* #,##0.00\ [$€-40A]_-;_-* &quot;-&quot;??\ [$€-40A]_-;_-@_-"/>
      <alignment horizontal="center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89" sId="2" odxf="1" dxf="1">
    <nc r="E160" t="inlineStr">
      <is>
        <t>Kilometraje</t>
      </is>
    </nc>
    <odxf>
      <alignment horizontal="general" wrapText="0" readingOrder="0"/>
      <border outline="0">
        <left/>
        <right/>
        <top/>
        <bottom/>
      </border>
    </odxf>
    <ndxf>
      <alignment horizont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90" sId="2" odxf="1" dxf="1">
    <nc r="F160" t="inlineStr">
      <is>
        <t xml:space="preserve"> Se abonará en dietas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160:XFD160" start="0" length="0">
    <dxf>
      <alignment vertical="bottom" wrapText="0" readingOrder="0"/>
    </dxf>
  </rfmt>
  <rcc rId="691" sId="2" odxf="1" dxf="1">
    <nc r="B150" t="inlineStr">
      <is>
        <t>Alto Cargo: Directora General de Participación Ciudadana, Transparencia, Diversidad Sexual y LGTBI. NURIA RODRÍGUEZ LÓPEZ</t>
      </is>
    </nc>
    <ndxf>
      <fill>
        <patternFill>
          <bgColor theme="0" tint="-0.14999847407452621"/>
        </patternFill>
      </fill>
      <alignment horizontal="general" vertical="center" readingOrder="0"/>
      <border outline="0">
        <left/>
        <right/>
        <top/>
        <bottom/>
      </border>
    </ndxf>
  </rcc>
  <rfmt sheetId="2" sqref="C150" start="0" length="0">
    <dxf>
      <font>
        <b/>
        <sz val="11"/>
        <color theme="1"/>
        <name val="Calibri"/>
        <scheme val="minor"/>
      </font>
      <fill>
        <patternFill patternType="solid">
          <bgColor theme="0" tint="-0.14999847407452621"/>
        </patternFill>
      </fill>
      <alignment wrapText="0" readingOrder="0"/>
    </dxf>
  </rfmt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A162" start="0" length="0">
    <dxf>
      <alignment vertical="bottom" wrapText="0" readingOrder="0"/>
    </dxf>
  </rfmt>
  <rfmt sheetId="2" sqref="B162" start="0" length="0">
    <dxf>
      <alignment vertical="bottom" wrapText="0" readingOrder="0"/>
    </dxf>
  </rfmt>
  <rfmt sheetId="2" sqref="C162" start="0" length="0">
    <dxf>
      <alignment vertical="bottom" wrapText="0" readingOrder="0"/>
    </dxf>
  </rfmt>
  <rfmt sheetId="2" sqref="D162" start="0" length="0">
    <dxf>
      <alignment vertical="bottom" wrapText="0" readingOrder="0"/>
    </dxf>
  </rfmt>
  <rfmt sheetId="2" sqref="E162" start="0" length="0">
    <dxf>
      <alignment vertical="bottom" readingOrder="0"/>
    </dxf>
  </rfmt>
  <rfmt sheetId="2" sqref="F162" start="0" length="0">
    <dxf>
      <alignment vertical="bottom" wrapText="0" readingOrder="0"/>
    </dxf>
  </rfmt>
  <rfmt sheetId="2" sqref="A163" start="0" length="0">
    <dxf>
      <alignment vertical="bottom" wrapText="0" readingOrder="0"/>
    </dxf>
  </rfmt>
  <rcc rId="692" sId="2" odxf="1" dxf="1">
    <nc r="B163" t="inlineStr">
      <is>
        <t>Alto Cargo: Dirección General de Memoria Democrática - Begoña Collado Villa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vertical="center" wrapText="1" readingOrder="0"/>
    </odxf>
    <ndxf>
      <font>
        <b/>
        <sz val="11"/>
        <color theme="1"/>
        <name val="Calibri"/>
        <scheme val="minor"/>
      </font>
      <fill>
        <patternFill patternType="solid">
          <bgColor theme="0" tint="-0.14999847407452621"/>
        </patternFill>
      </fill>
      <alignment vertical="bottom" wrapText="0" readingOrder="0"/>
    </ndxf>
  </rcc>
  <rfmt sheetId="2" sqref="C163" start="0" length="0">
    <dxf>
      <alignment vertical="bottom" wrapText="0" readingOrder="0"/>
    </dxf>
  </rfmt>
  <rfmt sheetId="2" sqref="D163" start="0" length="0">
    <dxf>
      <alignment vertical="bottom" wrapText="0" readingOrder="0"/>
    </dxf>
  </rfmt>
  <rfmt sheetId="2" sqref="E163" start="0" length="0">
    <dxf>
      <alignment vertical="bottom" readingOrder="0"/>
    </dxf>
  </rfmt>
  <rfmt sheetId="2" sqref="F163" start="0" length="0">
    <dxf>
      <alignment vertical="bottom" wrapText="0" readingOrder="0"/>
    </dxf>
  </rfmt>
  <rfmt sheetId="2" sqref="A164" start="0" length="0">
    <dxf>
      <font>
        <b/>
        <sz val="11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cc rId="693" sId="2" odxf="1" dxf="1">
    <nc r="B164" t="inlineStr">
      <is>
        <t>Lugar y fechas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3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94" sId="2" odxf="1" dxf="1">
    <nc r="C164" t="inlineStr">
      <is>
        <t>Motivo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3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95" sId="2" odxf="1" dxf="1">
    <nc r="D164" t="inlineStr">
      <is>
        <t>Coste satisfecho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3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96" sId="2" odxf="1" dxf="1">
    <nc r="E164" t="inlineStr">
      <is>
        <t>Concepto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3" tint="0.79998168889431442"/>
        </patternFill>
      </fill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97" sId="2" odxf="1" dxf="1">
    <nc r="F164" t="inlineStr">
      <is>
        <t>Adjudicatario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3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98" sId="2" odxf="1" dxf="1">
    <nc r="A165" t="inlineStr">
      <is>
        <t>Agenda 1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699" sId="2" odxf="1" dxf="1">
    <nc r="B165" t="inlineStr">
      <is>
        <t>Avilés (12/01/2024)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00" sId="2" odxf="1" dxf="1">
    <nc r="C165" t="inlineStr">
      <is>
        <t>Jornadas de Memoria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01" sId="2" odxf="1" dxf="1">
    <nc r="D165" t="inlineStr">
      <is>
        <t xml:space="preserve">Viajó en coche particular - ida y vuelta 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02" sId="2" odxf="1" dxf="1">
    <nc r="E165" t="inlineStr">
      <is>
        <t>Kilometraje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03" sId="2" odxf="1" dxf="1">
    <nc r="F165" t="inlineStr">
      <is>
        <t>Se abonará en dietas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04" sId="2" odxf="1" dxf="1">
    <nc r="A166" t="inlineStr">
      <is>
        <t>Agenda 2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05" sId="2" odxf="1" dxf="1">
    <nc r="B166" t="inlineStr">
      <is>
        <t>Langreo (22/01/2024)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06" sId="2" odxf="1" dxf="1">
    <nc r="C166" t="inlineStr">
      <is>
        <t>Desarrollo de proyectos de Memoria y Archivo con alcaldía  y concejalía de Memoria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07" sId="2" odxf="1" dxf="1">
    <nc r="D166" t="inlineStr">
      <is>
        <t xml:space="preserve">Viajó en coche particular - ida y vuelta 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08" sId="2" odxf="1" dxf="1">
    <nc r="E166" t="inlineStr">
      <is>
        <t>Kilometraje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09" sId="2" odxf="1" dxf="1">
    <nc r="F166" t="inlineStr">
      <is>
        <t>Se abonará en dietas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10" sId="2" odxf="1" dxf="1">
    <nc r="A167" t="inlineStr">
      <is>
        <t>Agenda 3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11" sId="2" odxf="1" dxf="1">
    <nc r="B167" t="inlineStr">
      <is>
        <t>Avilés (27/01/2024)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12" sId="2" odxf="1" dxf="1">
    <nc r="C167" t="inlineStr">
      <is>
        <t>Presentación Documental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13" sId="2" odxf="1" dxf="1">
    <nc r="D167" t="inlineStr">
      <is>
        <t xml:space="preserve">Viajó en coche particular - ida y vuelta 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14" sId="2" odxf="1" dxf="1">
    <nc r="E167" t="inlineStr">
      <is>
        <t>Kilometraje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15" sId="2" odxf="1" dxf="1">
    <nc r="F167" t="inlineStr">
      <is>
        <t>Se abonará en dietas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16" sId="2" odxf="1" dxf="1">
    <nc r="A168" t="inlineStr">
      <is>
        <t>Agenda 4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17" sId="2" odxf="1" dxf="1">
    <nc r="B168" t="inlineStr">
      <is>
        <t>Gijón (29/01/2024)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18" sId="2" odxf="1" dxf="1">
    <nc r="C168" t="inlineStr">
      <is>
        <t>Presentación Documental MUSOC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19" sId="2" odxf="1" dxf="1">
    <nc r="D168" t="inlineStr">
      <is>
        <t xml:space="preserve">Viajó en coche particular - ida y vuelta 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20" sId="2" odxf="1" dxf="1">
    <nc r="E168" t="inlineStr">
      <is>
        <t>Kilometraje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21" sId="2" odxf="1" dxf="1">
    <nc r="F168" t="inlineStr">
      <is>
        <t>Se abonará en dietas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22" sId="2" odxf="1" dxf="1">
    <nc r="A169" t="inlineStr">
      <is>
        <t>Agenda 5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23" sId="2" odxf="1" dxf="1">
    <nc r="B169" t="inlineStr">
      <is>
        <t>Langreo (31/01/2024)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24" sId="2" odxf="1" dxf="1">
    <nc r="C169" t="inlineStr">
      <is>
        <t>Proyección película Tres muertes de Teófilo del Valle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25" sId="2" odxf="1" dxf="1">
    <nc r="D169" t="inlineStr">
      <is>
        <t xml:space="preserve">Viajó en coche particular - ida y vuelta 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26" sId="2" odxf="1" dxf="1">
    <nc r="E169" t="inlineStr">
      <is>
        <t>Kilometraje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27" sId="2" odxf="1" dxf="1">
    <nc r="F169" t="inlineStr">
      <is>
        <t>Se abonará en dietas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28" sId="2" odxf="1" dxf="1">
    <nc r="A170" t="inlineStr">
      <is>
        <t>Agenda 6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29" sId="2" odxf="1" dxf="1">
    <nc r="B170" t="inlineStr">
      <is>
        <t>Gijón (19/02/2024)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30" sId="2" odxf="1" dxf="1">
    <nc r="C170" t="inlineStr">
      <is>
        <t>Reunión Asoc. Lázaro Cárdenas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31" sId="2" odxf="1" dxf="1">
    <nc r="D170" t="inlineStr">
      <is>
        <t xml:space="preserve">Viajó en coche particular - ida y vuelta 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32" sId="2" odxf="1" dxf="1">
    <nc r="E170" t="inlineStr">
      <is>
        <t>Kilometraje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33" sId="2" odxf="1" dxf="1">
    <nc r="F170" t="inlineStr">
      <is>
        <t>Se abonará en dietas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34" sId="2" odxf="1" dxf="1">
    <nc r="A171" t="inlineStr">
      <is>
        <t>Agenda 7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35" sId="2" odxf="1" dxf="1">
    <nc r="B171" t="inlineStr">
      <is>
        <t>Candás (21/02/2024)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36" sId="2" odxf="1" dxf="1">
    <nc r="C171" t="inlineStr">
      <is>
        <t>Reunión Asoc. Republicana Cristino García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37" sId="2" odxf="1" dxf="1">
    <nc r="D171" t="inlineStr">
      <is>
        <t xml:space="preserve">Viajó en coche particular - ida y vuelta 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38" sId="2" odxf="1" dxf="1">
    <nc r="E171" t="inlineStr">
      <is>
        <t>Kilometraje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39" sId="2" odxf="1" dxf="1">
    <nc r="F171" t="inlineStr">
      <is>
        <t>Se abonará en dietas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40" sId="2" odxf="1" dxf="1">
    <nc r="A172" t="inlineStr">
      <is>
        <t>Agenda 8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41" sId="2" odxf="1" dxf="1">
    <nc r="B172" t="inlineStr">
      <is>
        <t>Colunga (24/02/2024)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42" sId="2" odxf="1" dxf="1">
    <nc r="C172" t="inlineStr">
      <is>
        <t>Acto de colocación de Stolpersteine en Luces y Lastres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43" sId="2" odxf="1" dxf="1">
    <nc r="D172" t="inlineStr">
      <is>
        <t xml:space="preserve">Viajó en coche particular - ida y vuelta 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44" sId="2" odxf="1" dxf="1">
    <nc r="E172" t="inlineStr">
      <is>
        <t>Kilometraje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45" sId="2" odxf="1" dxf="1">
    <nc r="F172" t="inlineStr">
      <is>
        <t>Se abonará en dietas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46" sId="2" odxf="1" dxf="1">
    <nc r="A173" t="inlineStr">
      <is>
        <t>Agenda 9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47" sId="2" odxf="1" dxf="1">
    <nc r="B173" t="inlineStr">
      <is>
        <t>Gijón (15/03/2024)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48" sId="2" odxf="1" dxf="1">
    <nc r="C173" t="inlineStr">
      <is>
        <t>Participación acto FAMYR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49" sId="2" odxf="1" dxf="1">
    <nc r="D173" t="inlineStr">
      <is>
        <t xml:space="preserve">Viajó en coche particular - ida y vuelta 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50" sId="2" odxf="1" dxf="1">
    <nc r="E173" t="inlineStr">
      <is>
        <t>Kilometraje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51" sId="2" odxf="1" dxf="1">
    <nc r="F173" t="inlineStr">
      <is>
        <t>Se abonará en dietas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52" sId="2" odxf="1" dxf="1">
    <nc r="A174" t="inlineStr">
      <is>
        <t>Agenda 10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53" sId="2" odxf="1" dxf="1">
    <nc r="B174" t="inlineStr">
      <is>
        <t>San Sebastián (20/03/2024)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54" sId="2" odxf="1" dxf="1">
    <nc r="C174" t="inlineStr">
      <is>
        <t>Visita a las instalaciones de Aranzadi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55" sId="2" odxf="1" dxf="1">
    <nc r="D174" t="inlineStr">
      <is>
        <t>Vehículo oficial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E174" start="0" length="0">
    <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F174" start="0" length="0">
    <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cc rId="756" sId="2" odxf="1" dxf="1">
    <nc r="A175" t="inlineStr">
      <is>
        <t>Agenda 11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57" sId="2" odxf="1" dxf="1">
    <nc r="B175" t="inlineStr">
      <is>
        <t>Grado (04/04/2024)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58" sId="2" odxf="1" dxf="1">
    <nc r="C175" t="inlineStr">
      <is>
        <t>Reunión Asoc. Para la Recuperación de la Memoria Histórica (ARMH)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59" sId="2" odxf="1" dxf="1">
    <nc r="D175" t="inlineStr">
      <is>
        <t xml:space="preserve">Viajó en coche particular - ida y vuelta 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60" sId="2" odxf="1" dxf="1">
    <nc r="E175" t="inlineStr">
      <is>
        <t>Kilometraje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61" sId="2" odxf="1" dxf="1">
    <nc r="F175" t="inlineStr">
      <is>
        <t>Se abonará en dietas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62" sId="2" odxf="1" dxf="1">
    <nc r="A176" t="inlineStr">
      <is>
        <t>Agenda 12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63" sId="2" odxf="1" dxf="1">
    <nc r="B176" t="inlineStr">
      <is>
        <t>Piedras Blancas (04/04/2024)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64" sId="2" odxf="1" dxf="1">
    <nc r="C176" t="inlineStr">
      <is>
        <t>Charla coloquio Castrillonenses en los Campos Nazis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65" sId="2" odxf="1" dxf="1">
    <nc r="D176" t="inlineStr">
      <is>
        <t xml:space="preserve">Viajó en coche particular - ida y vuelta 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66" sId="2" odxf="1" dxf="1">
    <nc r="E176" t="inlineStr">
      <is>
        <t>Kilometraje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67" sId="2" odxf="1" dxf="1">
    <nc r="F176" t="inlineStr">
      <is>
        <t>Se abonará en dietas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68" sId="2" odxf="1" dxf="1">
    <nc r="A177" t="inlineStr">
      <is>
        <t>Agenda 13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69" sId="2" odxf="1" dxf="1">
    <nc r="B177" t="inlineStr">
      <is>
        <t>05/04/2024)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70" sId="2" odxf="1" dxf="1">
    <nc r="C177" t="inlineStr">
      <is>
        <t>Visita a Bañugues por reunión de trabajo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71" sId="2" odxf="1" dxf="1">
    <nc r="D177" t="inlineStr">
      <is>
        <t>Vehículo oficial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E177" start="0" length="0">
    <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F177" start="0" length="0">
    <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cc rId="772" sId="2" odxf="1" dxf="1">
    <nc r="A178" t="inlineStr">
      <is>
        <t>Agenda 14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73" sId="2" odxf="1" dxf="1">
    <nc r="B178" t="inlineStr">
      <is>
        <t>Candás (12/04/2024)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74" sId="2" odxf="1" dxf="1">
    <nc r="C178" t="inlineStr">
      <is>
        <t>Proyección Documental Vitoria 3 de marzo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75" sId="2" odxf="1" dxf="1">
    <nc r="D178" t="inlineStr">
      <is>
        <t xml:space="preserve">Viajó en coche particular - ida y vuelta 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76" sId="2" odxf="1" dxf="1">
    <nc r="E178" t="inlineStr">
      <is>
        <t>Kilometraje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77" sId="2" odxf="1" dxf="1">
    <nc r="F178" t="inlineStr">
      <is>
        <t>Se abonará en dietas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78" sId="2" odxf="1" dxf="1">
    <nc r="A179" t="inlineStr">
      <is>
        <t>Agenda 15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79" sId="2" odxf="1" dxf="1">
    <nc r="B179" t="inlineStr">
      <is>
        <t>Gijón (12/04/2024)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80" sId="2" odxf="1" dxf="1">
    <nc r="C179" t="inlineStr">
      <is>
        <t>Acto Asociación Asturias Socialista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81" sId="2" odxf="1" dxf="1">
    <nc r="D179" t="inlineStr">
      <is>
        <t xml:space="preserve">Viajó en coche particular - ida y vuelta 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82" sId="2" odxf="1" dxf="1">
    <nc r="E179" t="inlineStr">
      <is>
        <t>Kilometraje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83" sId="2" odxf="1" dxf="1">
    <nc r="F179" t="inlineStr">
      <is>
        <t>Se abonará en dietas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84" sId="2" odxf="1" dxf="1">
    <nc r="A180" t="inlineStr">
      <is>
        <t>Agenda 16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85" sId="2" odxf="1" dxf="1">
    <nc r="B180" t="inlineStr">
      <is>
        <t>Oviedo (13/04/2024)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86" sId="2" odxf="1" dxf="1">
    <nc r="C180" t="inlineStr">
      <is>
        <t>Encuentro de Asociaciones, conferencia Leopolo Tolivar Alas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87" sId="2" odxf="1" dxf="1">
    <nc r="D180" t="inlineStr">
      <is>
        <t xml:space="preserve">Viajó en coche particular - ida y vuelta 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88" sId="2" odxf="1" dxf="1">
    <nc r="E180" t="inlineStr">
      <is>
        <t>Kilometraje Llanes - Oviedo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89" sId="2" odxf="1" dxf="1">
    <nc r="F180" t="inlineStr">
      <is>
        <t>Se abonará en dietas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90" sId="2" odxf="1" dxf="1">
    <nc r="A181" t="inlineStr">
      <is>
        <t>Agenda 17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91" sId="2" odxf="1" dxf="1">
    <nc r="B181" t="inlineStr">
      <is>
        <t>Oviedo (14/04/2024)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92" sId="2" odxf="1" dxf="1">
    <nc r="C181" t="inlineStr">
      <is>
        <t>Acto cementerio de Oviedo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93" sId="2" odxf="1" dxf="1">
    <nc r="D181" t="inlineStr">
      <is>
        <t xml:space="preserve">Viajó en coche particular - ida y vuelta 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94" sId="2" odxf="1" dxf="1">
    <nc r="E181" t="inlineStr">
      <is>
        <t>Kilometraje Llanes - Oviedo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95" sId="2" odxf="1" dxf="1">
    <nc r="F181" t="inlineStr">
      <is>
        <t>Se abonará en dietas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96" sId="2" odxf="1" dxf="1">
    <nc r="A182" t="inlineStr">
      <is>
        <t>Agenda 18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97" sId="2" odxf="1" dxf="1">
    <nc r="B182" t="inlineStr">
      <is>
        <t>Lena (14/04/2024)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98" sId="2" odxf="1" dxf="1">
    <nc r="C182" t="inlineStr">
      <is>
        <t>Acto republicano en Lena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799" sId="2" odxf="1" dxf="1">
    <nc r="D182" t="inlineStr">
      <is>
        <t xml:space="preserve">Viajó en coche particular - ida y vuelta 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00" sId="2" odxf="1" dxf="1">
    <nc r="E182" t="inlineStr">
      <is>
        <t>Kilometraje Oviedo - Lena - Llanes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01" sId="2" odxf="1" dxf="1">
    <nc r="F182" t="inlineStr">
      <is>
        <t>Se abonará en dietas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02" sId="2" odxf="1" dxf="1">
    <nc r="A183" t="inlineStr">
      <is>
        <t>Agenda 19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03" sId="2" odxf="1" dxf="1">
    <nc r="B183" t="inlineStr">
      <is>
        <t>Salinas - Castrillón (20/04/2024)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04" sId="2" odxf="1" dxf="1">
    <nc r="C183" t="inlineStr">
      <is>
        <t>Acto colocación Stolpersteine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05" sId="2" odxf="1" dxf="1">
    <nc r="D183" t="inlineStr">
      <is>
        <t xml:space="preserve">Viajó en coche particular - ida y vuelta 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06" sId="2" odxf="1" dxf="1">
    <nc r="E183" t="inlineStr">
      <is>
        <t xml:space="preserve">Kilometraje 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07" sId="2" odxf="1" dxf="1">
    <nc r="F183" t="inlineStr">
      <is>
        <t>Se abonará en dietas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08" sId="2" odxf="1" dxf="1">
    <nc r="A184" t="inlineStr">
      <is>
        <t>Agenda 20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09" sId="2" odxf="1" dxf="1">
    <nc r="B184" t="inlineStr">
      <is>
        <t>Gijón (20/04/2024)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10" sId="2" odxf="1" dxf="1">
    <nc r="C184" t="inlineStr">
      <is>
        <t>Presentación libro La Fosa de Tiraña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11" sId="2" odxf="1" dxf="1">
    <nc r="D184" t="inlineStr">
      <is>
        <t xml:space="preserve">Viajó en coche particular - ida y vuelta 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12" sId="2" odxf="1" dxf="1">
    <nc r="E184" t="inlineStr">
      <is>
        <t>Kilometraje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13" sId="2" odxf="1" dxf="1">
    <nc r="F184" t="inlineStr">
      <is>
        <t>Se abonará en dietas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14" sId="2" odxf="1" dxf="1">
    <nc r="A185" t="inlineStr">
      <is>
        <t>Agenda 21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15" sId="2" odxf="1" dxf="1">
    <nc r="B185" t="inlineStr">
      <is>
        <t>Alto del Fitu (21/04/2024)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16" sId="2" odxf="1" dxf="1">
    <nc r="C185" t="inlineStr">
      <is>
        <t>Acto republicano en el Mirador del Fitu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17" sId="2" odxf="1" dxf="1">
    <nc r="D185" t="inlineStr">
      <is>
        <t xml:space="preserve">Viajó en coche particular - ida y vuelta 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18" sId="2" odxf="1" dxf="1">
    <nc r="E185" t="inlineStr">
      <is>
        <t>Kilometraje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19" sId="2" odxf="1" dxf="1">
    <nc r="F185" t="inlineStr">
      <is>
        <t>Se abonará en dietas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20" sId="2" odxf="1" dxf="1">
    <nc r="A186" t="inlineStr">
      <is>
        <t>Agenda 22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21" sId="2" odxf="1" dxf="1">
    <nc r="B186" t="inlineStr">
      <is>
        <t>Laviana (21/04/2024)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22" sId="2" odxf="1" dxf="1">
    <nc r="C186" t="inlineStr">
      <is>
        <t>Acto en la Fosa de Tiraña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23" sId="2" odxf="1" dxf="1">
    <nc r="D186" t="inlineStr">
      <is>
        <t xml:space="preserve">Viajó en coche particular - ida y vuelta 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24" sId="2" odxf="1" dxf="1">
    <nc r="E186" t="inlineStr">
      <is>
        <t>Kilometraje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25" sId="2" odxf="1" dxf="1">
    <nc r="F186" t="inlineStr">
      <is>
        <t>Se abonará en dietas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26" sId="2" odxf="1" dxf="1">
    <nc r="A187" t="inlineStr">
      <is>
        <t>Agenda 23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27" sId="2" odxf="1" dxf="1">
    <nc r="B187" t="inlineStr">
      <is>
        <t>Pola de Siero (07/05/2024)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28" sId="2" odxf="1" dxf="1">
    <nc r="C187" t="inlineStr">
      <is>
        <t>Acto colocación Stolpersteine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29" sId="2" odxf="1" dxf="1">
    <nc r="D187" t="inlineStr">
      <is>
        <t>Vehículo oficial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E187" start="0" length="0">
    <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F187" start="0" length="0">
    <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cc rId="830" sId="2" odxf="1" dxf="1">
    <nc r="A188" t="inlineStr">
      <is>
        <t>Agenda 24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31" sId="2" odxf="1" dxf="1">
    <nc r="B188" t="inlineStr">
      <is>
        <t>Archivo Histórico Oviedo (08/05/2024)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32" sId="2" odxf="1" dxf="1">
    <nc r="C188" t="inlineStr">
      <is>
        <t>Acto día del Exilio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33" sId="2" odxf="1" dxf="1">
    <nc r="D188" t="inlineStr">
      <is>
        <t>Vehículo oficial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E188" start="0" length="0">
    <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F188" start="0" length="0">
    <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cc rId="834" sId="2" odxf="1" dxf="1">
    <nc r="A189" t="inlineStr">
      <is>
        <t>Agenda 25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35" sId="2" odxf="1" dxf="1">
    <nc r="B189" t="inlineStr">
      <is>
        <t>Mieres (08/05/2024)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36" sId="2" odxf="1" dxf="1">
    <nc r="C189" t="inlineStr">
      <is>
        <t>Acto Trilogía de la Memoria, cine y Memoria Democrática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37" sId="2" odxf="1" dxf="1">
    <nc r="D189" t="inlineStr">
      <is>
        <t>Vehículo oficial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E189" start="0" length="0">
    <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F189" start="0" length="0">
    <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cc rId="838" sId="2" odxf="1" dxf="1">
    <nc r="A190" t="inlineStr">
      <is>
        <t>Agenda 26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39" sId="2" odxf="1" dxf="1">
    <nc r="B190" t="inlineStr">
      <is>
        <t>Gijón (09/05/2024)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40" sId="2" odxf="1" dxf="1">
    <nc r="C190" t="inlineStr">
      <is>
        <t>Visita con motivo jornadas de Memoria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41" sId="2" odxf="1" dxf="1">
    <nc r="D190" t="inlineStr">
      <is>
        <t xml:space="preserve">Viajó en coche particular - ida y vuelta 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42" sId="2" odxf="1" dxf="1">
    <nc r="E190" t="inlineStr">
      <is>
        <t>Kilometraje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43" sId="2" odxf="1" dxf="1">
    <nc r="F190" t="inlineStr">
      <is>
        <t>Se abonará en dietas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44" sId="2" odxf="1" dxf="1">
    <nc r="A191" t="inlineStr">
      <is>
        <t>Agenda 27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45" sId="2" odxf="1" dxf="1">
    <nc r="B191" t="inlineStr">
      <is>
        <t>Sotres - Cabrales (12/05/2024)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46" sId="2" odxf="1" dxf="1">
    <nc r="C191" t="inlineStr">
      <is>
        <t>Inauguración placa homenaje a los luchadores por la libertad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47" sId="2" odxf="1" dxf="1">
    <nc r="D191" t="inlineStr">
      <is>
        <t xml:space="preserve">Viajó en coche particular - ida y vuelta 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48" sId="2" odxf="1" dxf="1">
    <nc r="E191" t="inlineStr">
      <is>
        <t>Kilometraje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49" sId="2" odxf="1" dxf="1">
    <nc r="F191" t="inlineStr">
      <is>
        <t>Se abonará en dietas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50" sId="2" odxf="1" dxf="1">
    <nc r="A192" t="inlineStr">
      <is>
        <t>Agenda 28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51" sId="2" odxf="1" dxf="1">
    <nc r="B192" t="inlineStr">
      <is>
        <t>Avilés (13/05/2024)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52" sId="2" odxf="1" dxf="1">
    <nc r="C192" t="inlineStr">
      <is>
        <t>Inauguración exposición Stolen Memory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53" sId="2" odxf="1" dxf="1">
    <nc r="D192" t="inlineStr">
      <is>
        <t xml:space="preserve">Viajó en coche particular - ida y vuelta 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54" sId="2" odxf="1" dxf="1">
    <nc r="E192" t="inlineStr">
      <is>
        <t>Kilometraje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55" sId="2" odxf="1" dxf="1">
    <nc r="F192" t="inlineStr">
      <is>
        <t>Se abonará en dietas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56" sId="2" odxf="1" dxf="1">
    <nc r="A193" t="inlineStr">
      <is>
        <t>Agenda 29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57" sId="2" odxf="1" dxf="1">
    <nc r="B193" t="inlineStr">
      <is>
        <t xml:space="preserve">Madrid (14/05/2024) 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58" sId="2" odxf="1" dxf="1">
    <nc r="C193" t="inlineStr">
      <is>
        <t>Reunión Secretario de Estado de Memoria Democrática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59" sId="2" odxf="1" dxf="1">
    <nc r="D193">
      <f>53.2*2</f>
    </nc>
    <odxf>
      <alignment horizontal="general" vertical="center" wrapText="1" readingOrder="0"/>
      <border outline="0">
        <left/>
        <right/>
        <top/>
        <bottom/>
      </border>
    </odxf>
    <ndxf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60" sId="2" odxf="1" dxf="1">
    <nc r="E193" t="inlineStr">
      <is>
        <t>Tren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61" sId="2" odxf="1" dxf="1">
    <nc r="F193" t="inlineStr">
      <is>
        <t>Sanander</t>
      </is>
    </nc>
    <odxf>
      <alignment horizontal="general" vertical="center" wrapText="1" readingOrder="0"/>
      <border outline="0">
        <left/>
        <right/>
        <top/>
        <bottom/>
      </border>
    </odxf>
    <ndxf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62" sId="2" odxf="1" dxf="1">
    <nc r="A194" t="inlineStr">
      <is>
        <t>Agenda 30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63" sId="2" odxf="1" dxf="1">
    <nc r="B194" t="inlineStr">
      <is>
        <t>Gijón (22/05/2024)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64" sId="2" odxf="1" dxf="1">
    <nc r="C194" t="inlineStr">
      <is>
        <t>Visita con motivo jornadas de Memoria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65" sId="2" odxf="1" dxf="1">
    <nc r="D194" t="inlineStr">
      <is>
        <t xml:space="preserve">Viajó en coche particular - ida y vuelta 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66" sId="2" odxf="1" dxf="1">
    <nc r="E194" t="inlineStr">
      <is>
        <t>Kilometraje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67" sId="2" odxf="1" dxf="1">
    <nc r="F194" t="inlineStr">
      <is>
        <t>Se abonará en dietas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68" sId="2" odxf="1" dxf="1">
    <nc r="A195" t="inlineStr">
      <is>
        <t>Agenda 31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69" sId="2" odxf="1" dxf="1">
    <nc r="B195" t="inlineStr">
      <is>
        <t>Gijón (23/05/2024)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70" sId="2" odxf="1" dxf="1">
    <nc r="C195" t="inlineStr">
      <is>
        <t>Jornadas de Memoria Democrática, Exilio y Deportación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71" sId="2" odxf="1" dxf="1">
    <nc r="D195" t="inlineStr">
      <is>
        <t xml:space="preserve">Viajó en coche particular - ida y vuelta 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72" sId="2" odxf="1" dxf="1">
    <nc r="E195" t="inlineStr">
      <is>
        <t>Kilometraje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73" sId="2" odxf="1" dxf="1">
    <nc r="F195" t="inlineStr">
      <is>
        <t>Se abonará en dietas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74" sId="2" odxf="1" dxf="1">
    <nc r="A196" t="inlineStr">
      <is>
        <t>Agenda 32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75" sId="2" odxf="1" dxf="1">
    <nc r="B196" t="inlineStr">
      <is>
        <t>Gijón (24/05/2024)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76" sId="2" odxf="1" dxf="1">
    <nc r="C196" t="inlineStr">
      <is>
        <t>Jornadas de Memoria Democrática, Exilio y Deportación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77" sId="2" odxf="1" dxf="1">
    <nc r="D196" t="inlineStr">
      <is>
        <t xml:space="preserve">Viajó en coche particular - ida y vuelta 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78" sId="2" odxf="1" dxf="1">
    <nc r="E196" t="inlineStr">
      <is>
        <t>Kilometraje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79" sId="2" odxf="1" dxf="1">
    <nc r="F196" t="inlineStr">
      <is>
        <t>Se abonará en dietas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80" sId="2" odxf="1" dxf="1">
    <nc r="A197" t="inlineStr">
      <is>
        <t>Agenda 33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81" sId="2" odxf="1" dxf="1">
    <nc r="B197" t="inlineStr">
      <is>
        <t>Gijón (25/05/2024)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82" sId="2" odxf="1" dxf="1">
    <nc r="C197" t="inlineStr">
      <is>
        <t>Jornadas de Memoria Democrática, Exilio y Deportación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83" sId="2" odxf="1" dxf="1">
    <nc r="D197" t="inlineStr">
      <is>
        <t xml:space="preserve">Viajó en coche particular - ida y vuelta 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84" sId="2" odxf="1" dxf="1">
    <nc r="E197" t="inlineStr">
      <is>
        <t>Kilometraje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85" sId="2" odxf="1" dxf="1">
    <nc r="F197" t="inlineStr">
      <is>
        <t>Se abonará en dietas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86" sId="2" odxf="1" dxf="1">
    <nc r="A198" t="inlineStr">
      <is>
        <t>Agenda 34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87" sId="2" odxf="1" dxf="1">
    <nc r="B198" t="inlineStr">
      <is>
        <t>Landrio - Las Regueras (31/05/2024)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88" sId="2" odxf="1" dxf="1">
    <nc r="C198" t="inlineStr">
      <is>
        <t>Visita a la Fosa El Molín de Xilu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89" sId="2" odxf="1" dxf="1">
    <nc r="D198" t="inlineStr">
      <is>
        <t xml:space="preserve">Viajó en coche particular - ida y vuelta 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90" sId="2" odxf="1" dxf="1">
    <nc r="E198" t="inlineStr">
      <is>
        <t>Kilometraje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91" sId="2" odxf="1" dxf="1">
    <nc r="F198" t="inlineStr">
      <is>
        <t>Se abonará en dietas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92" sId="2" odxf="1" dxf="1">
    <nc r="A199" t="inlineStr">
      <is>
        <t>Agenda 35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93" sId="2" odxf="1" dxf="1">
    <nc r="B199" t="inlineStr">
      <is>
        <t xml:space="preserve">La Caridad - El Franco (05/06/2024) 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94" sId="2" odxf="1" dxf="1">
    <nc r="C199" t="inlineStr">
      <is>
        <t>Visita a la Fosa del cementerio de La Caridad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95" sId="2" odxf="1" dxf="1">
    <nc r="D199" t="inlineStr">
      <is>
        <t xml:space="preserve">Viajó en coche particular - ida y vuelta 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96" sId="2" odxf="1" dxf="1">
    <nc r="E199" t="inlineStr">
      <is>
        <t>Kilometraje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97" sId="2" odxf="1" dxf="1">
    <nc r="F199" t="inlineStr">
      <is>
        <t>Se abonará en dietas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98" sId="2" odxf="1" dxf="1">
    <nc r="A200" t="inlineStr">
      <is>
        <t>Agenda 36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899" sId="2" odxf="1" dxf="1">
    <nc r="B200" t="inlineStr">
      <is>
        <t>Gijón
(17/06/2024)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00" sId="2" odxf="1" dxf="1">
    <nc r="C200" t="inlineStr">
      <is>
        <t>Inauguración de la exposición Adoquines de la Memoria Stolpersteine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01" sId="2" odxf="1" dxf="1">
    <nc r="D200" t="inlineStr">
      <is>
        <t xml:space="preserve">Viajó en coche particular - ida y vuelta 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02" sId="2" odxf="1" dxf="1">
    <nc r="E200" t="inlineStr">
      <is>
        <t>Kilometraje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03" sId="2" odxf="1" dxf="1">
    <nc r="F200" t="inlineStr">
      <is>
        <t>Se abonará en dietas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04" sId="2" odxf="1" dxf="1">
    <nc r="A201" t="inlineStr">
      <is>
        <t>Agenda 37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05" sId="2" odxf="1" dxf="1">
    <nc r="B201" t="inlineStr">
      <is>
        <t>Gijón
(19/06/2024)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06" sId="2" odxf="1" dxf="1">
    <nc r="C201" t="inlineStr">
      <is>
        <t>Reunión con Asociación Astur Cubana Bartolomé de las Casas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07" sId="2" odxf="1" dxf="1">
    <nc r="D201" t="inlineStr">
      <is>
        <t xml:space="preserve">Viajó en coche particular - ida y vuelta 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08" sId="2" odxf="1" dxf="1">
    <nc r="E201" t="inlineStr">
      <is>
        <t>Kilometraje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09" sId="2" odxf="1" dxf="1">
    <nc r="F201" t="inlineStr">
      <is>
        <t>Se abonará en dietas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10" sId="2" odxf="1" dxf="1">
    <nc r="A202" t="inlineStr">
      <is>
        <t>Agenda 38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11" sId="2" odxf="1" dxf="1">
    <nc r="B202" t="inlineStr">
      <is>
        <t>Gijón
(20/06/2024)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12" sId="2" odxf="1" dxf="1">
    <nc r="C202" t="inlineStr">
      <is>
        <t>Reunión con Asociación Lázaro Cárdenas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13" sId="2" odxf="1" dxf="1">
    <nc r="D202" t="inlineStr">
      <is>
        <t xml:space="preserve">Viajó en coche particular - ida y vuelta 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14" sId="2" odxf="1" dxf="1">
    <nc r="E202" t="inlineStr">
      <is>
        <t>Kilometraje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15" sId="2" odxf="1" dxf="1">
    <nc r="F202" t="inlineStr">
      <is>
        <t>Se abonará en dietas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16" sId="2" odxf="1" dxf="1">
    <nc r="A203" t="inlineStr">
      <is>
        <t>Agenda 39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17" sId="2" odxf="1" dxf="1">
    <nc r="B203" t="inlineStr">
      <is>
        <t>Gijón
(18/07/2024)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18" sId="2" odxf="1" dxf="1">
    <nc r="C203" t="inlineStr">
      <is>
        <t>Encuentros de memoria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19" sId="2" odxf="1" dxf="1">
    <nc r="D203" t="inlineStr">
      <is>
        <t xml:space="preserve">Viajó en coche particular - ida y vuelta 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20" sId="2" odxf="1" dxf="1">
    <nc r="E203" t="inlineStr">
      <is>
        <t>Kilometraje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21" sId="2" odxf="1" dxf="1">
    <nc r="F203" t="inlineStr">
      <is>
        <t>Se abonará en dietas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22" sId="2" odxf="1" dxf="1">
    <nc r="A204" t="inlineStr">
      <is>
        <t>Agenda 40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23" sId="2" odxf="1" dxf="1">
    <nc r="B204" t="inlineStr">
      <is>
        <t>Gijón
(24/07/2024)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24" sId="2" odxf="1" dxf="1">
    <nc r="C204" t="inlineStr">
      <is>
        <t>Entrevista en la RPA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25" sId="2" odxf="1" dxf="1">
    <nc r="D204" t="inlineStr">
      <is>
        <t xml:space="preserve">Viajó en coche particular - ida y vuelta 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26" sId="2" odxf="1" dxf="1">
    <nc r="E204" t="inlineStr">
      <is>
        <t>Kilometraje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27" sId="2" odxf="1" dxf="1">
    <nc r="F204" t="inlineStr">
      <is>
        <t>Se abonará en dietas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28" sId="2" odxf="1" dxf="1">
    <nc r="A205" t="inlineStr">
      <is>
        <t>Agenda 41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29" sId="2" odxf="1" dxf="1">
    <nc r="B205" t="inlineStr">
      <is>
        <t>Candás
(28/8/2024)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30" sId="2" odxf="1" dxf="1">
    <nc r="C205" t="inlineStr">
      <is>
        <t>Reunión de trabajo con Ayuntamiento de Carreño y Asociación Cristino García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31" sId="2" odxf="1" dxf="1">
    <nc r="D205" t="inlineStr">
      <is>
        <t xml:space="preserve">Viajó en coche particular - ida y vuelta 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32" sId="2" odxf="1" dxf="1">
    <nc r="E205" t="inlineStr">
      <is>
        <t>Kilometraje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33" sId="2" odxf="1" dxf="1">
    <nc r="F205" t="inlineStr">
      <is>
        <t>Se abonará en dietas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34" sId="2" odxf="1" dxf="1">
    <nc r="A206" t="inlineStr">
      <is>
        <t>Agenda 42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35" sId="2" odxf="1" dxf="1">
    <nc r="B206" t="inlineStr">
      <is>
        <t>Avilés
(18/09/2024)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36" sId="2" odxf="1" dxf="1">
    <nc r="C206" t="inlineStr">
      <is>
        <t>Acto Paisajes de Memoria Didáctica para la construcción democrática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37" sId="2" odxf="1" dxf="1">
    <nc r="D206" t="inlineStr">
      <is>
        <t xml:space="preserve">Viajó en coche particular - ida y vuelta 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38" sId="2" odxf="1" dxf="1">
    <nc r="E206" t="inlineStr">
      <is>
        <t>Kilometraje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39" sId="2" odxf="1" dxf="1">
    <nc r="F206" t="inlineStr">
      <is>
        <t>Se abonará en dietas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40" sId="2" odxf="1" dxf="1">
    <nc r="A207" t="inlineStr">
      <is>
        <t>Agenda 43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41" sId="2" odxf="1" dxf="1">
    <nc r="B207" t="inlineStr">
      <is>
        <t>Grado
(20/09/2024)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42" sId="2" odxf="1" dxf="1">
    <nc r="C207" t="inlineStr">
      <is>
        <t>Jornadas y exposición de Memoria Democrática de Grado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43" sId="2" odxf="1" dxf="1">
    <nc r="D207" t="inlineStr">
      <is>
        <t xml:space="preserve">Viajó en coche particular - ida y vuelta 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44" sId="2" odxf="1" dxf="1">
    <nc r="E207" t="inlineStr">
      <is>
        <t>Kilometraje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45" sId="2" odxf="1" dxf="1">
    <nc r="F207" t="inlineStr">
      <is>
        <t>Se abonará en dietas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46" sId="2" odxf="1" dxf="1">
    <nc r="A208" t="inlineStr">
      <is>
        <t>Agenda 44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47" sId="2" odxf="1" dxf="1">
    <nc r="B208" t="inlineStr">
      <is>
        <t>Llanes
(21/09/2024)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48" sId="2" odxf="1" dxf="1">
    <nc r="C208" t="inlineStr">
      <is>
        <t>Acto de Memoria Democrática de El Mazucu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49" sId="2" odxf="1" dxf="1">
    <nc r="D208" t="inlineStr">
      <is>
        <t xml:space="preserve">Viajó en coche particular - ida y vuelta 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50" sId="2" odxf="1" dxf="1">
    <nc r="E208" t="inlineStr">
      <is>
        <t>Kilometraje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51" sId="2" odxf="1" dxf="1">
    <nc r="F208" t="inlineStr">
      <is>
        <t>Se abonará en dietas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52" sId="2" odxf="1" dxf="1">
    <nc r="A209" t="inlineStr">
      <is>
        <t>Agenda 45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53" sId="2" odxf="1" dxf="1">
    <nc r="B209" t="inlineStr">
      <is>
        <t>Grado
(21/09/2024)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54" sId="2" odxf="1" dxf="1">
    <nc r="C209" t="inlineStr">
      <is>
        <t>Acto de homenaje y entrega de dipomas de reconocimiento y reparación a 54 personas represaliadas de Grado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55" sId="2" odxf="1" dxf="1">
    <nc r="D209" t="inlineStr">
      <is>
        <t xml:space="preserve">Viajó en coche particular - ida y vuelta 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56" sId="2" odxf="1" dxf="1">
    <nc r="E209" t="inlineStr">
      <is>
        <t>Kilometraje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57" sId="2" odxf="1" dxf="1">
    <nc r="F209" t="inlineStr">
      <is>
        <t>Se abonará en dietas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58" sId="2" odxf="1" dxf="1">
    <nc r="A210" t="inlineStr">
      <is>
        <t>Agenda 46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59" sId="2" odxf="1" dxf="1">
    <nc r="B210" t="inlineStr">
      <is>
        <t>Oviedo
(28/09/2024)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60" sId="2" odxf="1" dxf="1">
    <nc r="C210" t="inlineStr">
      <is>
        <t>Acto Fosa Común de Oviedo, lugar de la Memoria Democrática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61" sId="2" odxf="1" dxf="1">
    <nc r="D210" t="inlineStr">
      <is>
        <t xml:space="preserve">Viajó en coche particular - ida y vuelta 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62" sId="2" odxf="1" dxf="1">
    <nc r="E210" t="inlineStr">
      <is>
        <t>Kilometraje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63" sId="2" odxf="1" dxf="1">
    <nc r="F210" t="inlineStr">
      <is>
        <t>Se abonará en dietas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64" sId="2" odxf="1" dxf="1">
    <nc r="A211" t="inlineStr">
      <is>
        <t>Agenda 47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65" sId="2" odxf="1" dxf="1">
    <nc r="B211" t="inlineStr">
      <is>
        <t>Grado
(29/09/2024)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66" sId="2" odxf="1" dxf="1">
    <nc r="C211" t="inlineStr">
      <is>
        <t>Dia'l Traxe'l Pais VIII Concursu y Muestra de Traxes Tradicionales Asturianos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67" sId="2" odxf="1" dxf="1">
    <nc r="D211" t="inlineStr">
      <is>
        <t xml:space="preserve">Viajó en coche particular - ida y vuelta 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68" sId="2" odxf="1" dxf="1">
    <nc r="E211" t="inlineStr">
      <is>
        <t>Kilometraje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69" sId="2" odxf="1" dxf="1">
    <nc r="F211" t="inlineStr">
      <is>
        <t>Se abonará en dietas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70" sId="2" odxf="1" dxf="1">
    <nc r="A212" t="inlineStr">
      <is>
        <t>Agenda 48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71" sId="2" odxf="1" dxf="1">
    <nc r="B212" t="inlineStr">
      <is>
        <t>Mieres
(03/10/2024)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72" sId="2" odxf="1" dxf="1">
    <nc r="C212" t="inlineStr">
      <is>
        <t>Presentación del libro "Guía de la Revolución del 34 en Mieres"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73" sId="2" odxf="1" dxf="1">
    <nc r="D212" t="inlineStr">
      <is>
        <t xml:space="preserve">Viajó en coche particular - ida y vuelta 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74" sId="2" odxf="1" dxf="1">
    <nc r="E212" t="inlineStr">
      <is>
        <t>Kilometraje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75" sId="2" odxf="1" dxf="1">
    <nc r="F212" t="inlineStr">
      <is>
        <t>Se abonará en dietas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76" sId="2" odxf="1" dxf="1">
    <nc r="A213" t="inlineStr">
      <is>
        <t>Agenda 49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77" sId="2" odxf="1" dxf="1">
    <nc r="B213" t="inlineStr">
      <is>
        <t>Mieres
(04/10/2024)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78" sId="2" odxf="1" dxf="1">
    <nc r="C213" t="inlineStr">
      <is>
        <t>Inauguración de la exposición fotográfica "Donde no habite el olvido"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79" sId="2" odxf="1" dxf="1">
    <nc r="D213" t="inlineStr">
      <is>
        <t>Vehículo oficial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E213" start="0" length="0">
    <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F213" start="0" length="0">
    <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cc rId="980" sId="2" odxf="1" dxf="1">
    <nc r="A214" t="inlineStr">
      <is>
        <t>Agenda 50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81" sId="2" odxf="1" dxf="1">
    <nc r="B214" t="inlineStr">
      <is>
        <t>Avilés
(05/10/2024)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82" sId="2" odxf="1" dxf="1">
    <nc r="C214" t="inlineStr">
      <is>
        <t>Reunión de trabajo con familiares de las víctimas de la Fosa de la Lloba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83" sId="2" odxf="1" dxf="1">
    <nc r="D214" t="inlineStr">
      <is>
        <t xml:space="preserve">Viajó en coche particular - ida y vuelta 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84" sId="2" odxf="1" dxf="1">
    <nc r="E214" t="inlineStr">
      <is>
        <t>Kilometraje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85" sId="2" odxf="1" dxf="1">
    <nc r="F214" t="inlineStr">
      <is>
        <t>Se abonará en dietas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86" sId="2" odxf="1" dxf="1">
    <nc r="A215" t="inlineStr">
      <is>
        <t>Agenda 51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87" sId="2" odxf="1" dxf="1">
    <nc r="B215" t="inlineStr">
      <is>
        <t>Llanes
(05/10/2024)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88" sId="2" odxf="1" dxf="1">
    <nc r="C215" t="inlineStr">
      <is>
        <t>Presentación de la novela gráfica "Cumbres en pié de guerra. La batalla de El Mazucu" y al coloquio sobre la creación de la novela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89" sId="2" odxf="1" dxf="1">
    <nc r="D215" t="inlineStr">
      <is>
        <t xml:space="preserve">Viajó en coche particular - ida y vuelta 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90" sId="2" odxf="1" dxf="1">
    <nc r="E215" t="inlineStr">
      <is>
        <t>Kilometraje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91" sId="2" odxf="1" dxf="1">
    <nc r="F215" t="inlineStr">
      <is>
        <t>Se abonará en dietas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92" sId="2" odxf="1" dxf="1">
    <nc r="A216" t="inlineStr">
      <is>
        <t>Agenda 52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93" sId="2" odxf="1" dxf="1">
    <nc r="B216" t="inlineStr">
      <is>
        <t>Langreo
(08/10/2024)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94" sId="2" odxf="1" dxf="1">
    <nc r="C216" t="inlineStr">
      <is>
        <t>Visita guiada entre La Felguera y Sama e inauguración de la exposición "Ochobre del 34"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95" sId="2" odxf="1" dxf="1">
    <nc r="D216" t="inlineStr">
      <is>
        <t xml:space="preserve">Viajó en coche particular - ida y vuelta 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96" sId="2" odxf="1" dxf="1">
    <nc r="E216" t="inlineStr">
      <is>
        <t>Kilometraje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97" sId="2" odxf="1" dxf="1">
    <nc r="F216" t="inlineStr">
      <is>
        <t>Se abonará en dietas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98" sId="2" odxf="1" dxf="1">
    <nc r="A217" t="inlineStr">
      <is>
        <t>Agenda 53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999" sId="2" odxf="1" dxf="1">
    <nc r="B217" t="inlineStr">
      <is>
        <t>Mieres
(10/10/2024)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00" sId="2" odxf="1" dxf="1">
    <nc r="C217" t="inlineStr">
      <is>
        <t>Inauguración de la jornadas conmemorativas del 90 aniversario de la Revolución de Octubre de  1934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01" sId="2" odxf="1" dxf="1">
    <nc r="D217" t="inlineStr">
      <is>
        <t xml:space="preserve">Viajó en coche particular - ida y vuelta 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02" sId="2" odxf="1" dxf="1">
    <nc r="E217" t="inlineStr">
      <is>
        <t>Kilometraje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03" sId="2" odxf="1" dxf="1">
    <nc r="F217" t="inlineStr">
      <is>
        <t>Se abonará en dietas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04" sId="2" odxf="1" dxf="1">
    <nc r="A218" t="inlineStr">
      <is>
        <t>Agenda 54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05" sId="2" odxf="1" dxf="1">
    <nc r="B218" t="inlineStr">
      <is>
        <t>Mieres
(12/10/2024)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06" sId="2" odxf="1" dxf="1">
    <nc r="C218" t="inlineStr">
      <is>
        <t>Visita guiada por Ernesto Burgos por los lugares más emblemáticos de la Revolución del 34 y homenaje a Manuel Grossi Mier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07" sId="2" odxf="1" dxf="1">
    <nc r="D218" t="inlineStr">
      <is>
        <t xml:space="preserve">Viajó en coche particular - ida y vuelta 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08" sId="2" odxf="1" dxf="1">
    <nc r="E218" t="inlineStr">
      <is>
        <t>Kilometraje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09" sId="2" odxf="1" dxf="1">
    <nc r="F218" t="inlineStr">
      <is>
        <t>Se abonará en dietas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10" sId="2" odxf="1" dxf="1">
    <nc r="A219" t="inlineStr">
      <is>
        <t>Agenda 55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11" sId="2" odxf="1" dxf="1">
    <nc r="B219" t="inlineStr">
      <is>
        <t>Barres, Castropol
(16/10/2024)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12" sId="2" odxf="1" dxf="1">
    <nc r="C219" t="inlineStr">
      <is>
        <t>Acto de colocación de Stolpersteine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13" sId="2" odxf="1" dxf="1">
    <nc r="D219" t="inlineStr">
      <is>
        <t>Vehículo gabinete viceconsejería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E219" start="0" length="0">
    <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F219" start="0" length="0">
    <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cc rId="1014" sId="2" odxf="1" dxf="1">
    <nc r="A220" t="inlineStr">
      <is>
        <t>Agenda 56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15" sId="2" odxf="1" dxf="1">
    <nc r="B220" t="inlineStr">
      <is>
        <t>Avilés
(18/10/2024)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16" sId="2" odxf="1" dxf="1">
    <nc r="C220" t="inlineStr">
      <is>
        <t>Inauguración VI jornadas de Memoria Democrática organizadas por la plataforma pro servicios públicos de Avilés y comarca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17" sId="2" odxf="1" dxf="1">
    <nc r="D220" t="inlineStr">
      <is>
        <t xml:space="preserve">Viajó en coche particular - ida y vuelta 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18" sId="2" odxf="1" dxf="1">
    <nc r="E220" t="inlineStr">
      <is>
        <t>Kilometraje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19" sId="2" odxf="1" dxf="1">
    <nc r="F220" t="inlineStr">
      <is>
        <t>Se abonará en dietas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20" sId="2" odxf="1" dxf="1">
    <nc r="A221" t="inlineStr">
      <is>
        <t>Agenda 57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21" sId="2" odxf="1" dxf="1">
    <nc r="B221" t="inlineStr">
      <is>
        <t>Turón, Mieres
(19/10/2024)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22" sId="2" odxf="1" dxf="1">
    <nc r="C221" t="inlineStr">
      <is>
        <t>Acto de entrega XVI galardones Pozu Fortuna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23" sId="2" odxf="1" dxf="1">
    <nc r="D221" t="inlineStr">
      <is>
        <t xml:space="preserve">Viajó en coche particular - ida y vuelta 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24" sId="2" odxf="1" dxf="1">
    <nc r="E221" t="inlineStr">
      <is>
        <t>Kilometraje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25" sId="2" odxf="1" dxf="1">
    <nc r="F221" t="inlineStr">
      <is>
        <t>Se abonará en dietas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26" sId="2" odxf="1" dxf="1">
    <nc r="A222" t="inlineStr">
      <is>
        <t>Agenda 58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27" sId="2" odxf="1" dxf="1">
    <nc r="B222" t="inlineStr">
      <is>
        <t>Gijón
(26/10/2024)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28" sId="2" odxf="1" dxf="1">
    <nc r="C222" t="inlineStr">
      <is>
        <t>Presentación de libro "Los olvidados de 1937. El exilio republicano asturiano"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29" sId="2" odxf="1" dxf="1">
    <nc r="D222" t="inlineStr">
      <is>
        <t xml:space="preserve">Viajó en coche particular - ida y vuelta 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30" sId="2" odxf="1" dxf="1">
    <nc r="E222" t="inlineStr">
      <is>
        <t>Kilometraje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31" sId="2" odxf="1" dxf="1">
    <nc r="F222" t="inlineStr">
      <is>
        <t>Se abonará en dietas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32" sId="2" odxf="1" dxf="1">
    <nc r="A223" t="inlineStr">
      <is>
        <t>Agenda 59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33" sId="2" odxf="1" dxf="1">
    <nc r="B223" t="inlineStr">
      <is>
        <t xml:space="preserve">Madrid (31/10/2024) 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34" sId="2" odxf="1" dxf="1">
    <nc r="C223" t="inlineStr">
      <is>
        <t>Día de recuerdo y homenaje a todas las víctimas del golpe militar, la Guerra y la Dictadura. (acto anulado por la dana)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35" sId="2" odxf="1" dxf="1" numFmtId="11">
    <nc r="D223">
      <v>94.99</v>
    </nc>
    <odxf>
      <numFmt numFmtId="0" formatCode="General"/>
      <alignment horizontal="general" vertical="center" readingOrder="0"/>
      <border outline="0">
        <left/>
        <right/>
        <top/>
        <bottom/>
      </border>
    </odxf>
    <ndxf>
      <numFmt numFmtId="12" formatCode="#,##0.00\ &quot;€&quot;;[Red]\-#,##0.00\ &quot;€&quot;"/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36" sId="2" odxf="1" dxf="1">
    <nc r="E223" t="inlineStr">
      <is>
        <t>Tren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37" sId="2" odxf="1" dxf="1">
    <nc r="F223" t="inlineStr">
      <is>
        <t>Sanander SL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38" sId="2" odxf="1" dxf="1">
    <nc r="A224" t="inlineStr">
      <is>
        <t>Agenda 60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39" sId="2" odxf="1" dxf="1">
    <nc r="B224" t="inlineStr">
      <is>
        <t>Carrocera y casa cultura de El Entrego (SMRA)
(08/11/2024)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40" sId="2" odxf="1" dxf="1">
    <nc r="C224" t="inlineStr">
      <is>
        <t>Homenaje a Gaspar García Laviana e inauguración de la exposición sobre el mismo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41" sId="2" odxf="1" dxf="1">
    <nc r="D224" t="inlineStr">
      <is>
        <t xml:space="preserve">Viajó en coche particular - ida y vuelta 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42" sId="2" odxf="1" dxf="1">
    <nc r="E224" t="inlineStr">
      <is>
        <t>Kilometraje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43" sId="2" odxf="1" dxf="1">
    <nc r="F224" t="inlineStr">
      <is>
        <t>Se abonará en dietas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44" sId="2" odxf="1" dxf="1">
    <nc r="A225" t="inlineStr">
      <is>
        <t>Agenda 61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45" sId="2" odxf="1" dxf="1">
    <nc r="B225" t="inlineStr">
      <is>
        <t>Oviedo
(09/11/2024)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46" sId="2" odxf="1" dxf="1">
    <nc r="C225" t="inlineStr">
      <is>
        <t>Entrega del XIV premio 13 Rosas Asturias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47" sId="2" odxf="1" dxf="1">
    <nc r="D225" t="inlineStr">
      <is>
        <t xml:space="preserve">Viajó en coche particular - ida y vuelta 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48" sId="2" odxf="1" dxf="1">
    <nc r="E225" t="inlineStr">
      <is>
        <t>Kilometraje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49" sId="2" odxf="1" dxf="1">
    <nc r="F225" t="inlineStr">
      <is>
        <t>Se abonará en dietas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50" sId="2" odxf="1" dxf="1">
    <nc r="A226" t="inlineStr">
      <is>
        <t>Agenda 62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51" sId="2" odxf="1" dxf="1">
    <nc r="B226" t="inlineStr">
      <is>
        <t>San Miguel de la Barreda (siero)
(10/11/2024)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52" sId="2" odxf="1" dxf="1">
    <nc r="C226" t="inlineStr">
      <is>
        <t>Homenaje a los represaliados II República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53" sId="2" odxf="1" dxf="1">
    <nc r="D226" t="inlineStr">
      <is>
        <t xml:space="preserve">Viajó en coche particular - ida y vuelta 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54" sId="2" odxf="1" dxf="1">
    <nc r="E226" t="inlineStr">
      <is>
        <t>Kilometraje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55" sId="2" odxf="1" dxf="1">
    <nc r="F226" t="inlineStr">
      <is>
        <t>Se abonará en dietas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56" sId="2" odxf="1" dxf="1">
    <nc r="A227" t="inlineStr">
      <is>
        <t>Agenda 63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57" sId="2" odxf="1" dxf="1">
    <nc r="B227" t="inlineStr">
      <is>
        <t>Ayuntamiento SMRA
(11/11/2024)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58" sId="2" odxf="1" dxf="1">
    <nc r="C227" t="inlineStr">
      <is>
        <t>Pleno del Ayuntamiento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59" sId="2" odxf="1" dxf="1">
    <nc r="D227" t="inlineStr">
      <is>
        <t xml:space="preserve">Viajó en coche particular - ida y vuelta 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60" sId="2" odxf="1" dxf="1">
    <nc r="E227" t="inlineStr">
      <is>
        <t>Kilometraje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61" sId="2" odxf="1" dxf="1">
    <nc r="F227" t="inlineStr">
      <is>
        <t>Se abonará en dietas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62" sId="2" odxf="1" dxf="1">
    <nc r="A228" t="inlineStr">
      <is>
        <t>Agenda 64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63" sId="2" odxf="1" dxf="1">
    <nc r="B228" t="inlineStr">
      <is>
        <t>El Ferrol (12/11/2024)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64" sId="2" odxf="1" dxf="1">
    <nc r="C228" t="inlineStr">
      <is>
        <t>Visita preliminar a la digitalización de la información allí depositada relativa al Principado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65" sId="2" odxf="1" dxf="1">
    <nc r="D228" t="inlineStr">
      <is>
        <t>Vehículo oficial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66" sId="2" odxf="1" dxf="1">
    <nc r="E228" t="inlineStr">
      <is>
        <t>Kilometraje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67" sId="2" odxf="1" dxf="1">
    <nc r="F228" t="inlineStr">
      <is>
        <t>Se abonará en dietas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68" sId="2" odxf="1" dxf="1">
    <nc r="A229" t="inlineStr">
      <is>
        <t>Agenda 65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69" sId="2" odxf="1" dxf="1">
    <nc r="B229" t="inlineStr">
      <is>
        <t>Avilés (13/11/2024)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70" sId="2" odxf="1" dxf="1">
    <nc r="C229" t="inlineStr">
      <is>
        <t>Charla coloquio sobre las víctimas del franquismo en Paterna(Valencia) ciencia, memoria, reparación en el marcho de las VI Jornadas de memoria democrática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71" sId="2" odxf="1" dxf="1">
    <nc r="D229" t="inlineStr">
      <is>
        <t xml:space="preserve">Viajó en coche particular - ida y vuelta 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72" sId="2" odxf="1" dxf="1">
    <nc r="E229" t="inlineStr">
      <is>
        <t>Kilometraje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73" sId="2" odxf="1" dxf="1">
    <nc r="F229" t="inlineStr">
      <is>
        <t>Se abonará en dietas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74" sId="2" odxf="1" dxf="1">
    <nc r="A230" t="inlineStr">
      <is>
        <t>Agenda 66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75" sId="2" odxf="1" dxf="1">
    <nc r="B230" t="inlineStr">
      <is>
        <t>Pamplona (14/11/2024 al 16/11/2024)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76" sId="2" odxf="1" dxf="1">
    <nc r="C230" t="inlineStr">
      <is>
        <t>II Congreso historia con memoria en la educación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77" sId="2" odxf="1" dxf="1" numFmtId="11">
    <nc r="D230">
      <v>177.12</v>
    </nc>
    <odxf>
      <numFmt numFmtId="0" formatCode="General"/>
      <alignment horizontal="general" vertical="center" wrapText="1" readingOrder="0"/>
    </odxf>
    <ndxf>
      <numFmt numFmtId="12" formatCode="#,##0.00\ &quot;€&quot;;[Red]\-#,##0.00\ &quot;€&quot;"/>
      <alignment horizontal="center" vertical="top" wrapText="0" readingOrder="0"/>
    </ndxf>
  </rcc>
  <rcc rId="1078" sId="2" odxf="1" dxf="1">
    <nc r="E230" t="inlineStr">
      <is>
        <t>Alojamiento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79" sId="2" odxf="1" dxf="1">
    <nc r="F230" t="inlineStr">
      <is>
        <t>Sanander SL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0" sId="2" odxf="1" dxf="1">
    <nc r="A231" t="inlineStr">
      <is>
        <t>Agenda 67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1" sId="2" odxf="1" dxf="1">
    <nc r="B231" t="inlineStr">
      <is>
        <t>Pamplona (14/11/2024 al 16/11/2024)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2" sId="2" odxf="1" dxf="1">
    <nc r="C231" t="inlineStr">
      <is>
        <t>II Congreso historia con memoria en la educación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3" sId="2" odxf="1" dxf="1">
    <nc r="D231" t="inlineStr">
      <is>
        <t xml:space="preserve">Viajó en coche particular - ida y vuelta 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4" sId="2" odxf="1" dxf="1">
    <nc r="E231" t="inlineStr">
      <is>
        <t>Kilometraje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5" sId="2" odxf="1" dxf="1">
    <nc r="F231" t="inlineStr">
      <is>
        <t>Se abonará en dietas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6" sId="2" odxf="1" dxf="1">
    <nc r="A232" t="inlineStr">
      <is>
        <t>Agenda 68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7" sId="2" odxf="1" dxf="1">
    <nc r="B232" t="inlineStr">
      <is>
        <t>Gijón (19/11/2024)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8" sId="2" odxf="1" dxf="1">
    <nc r="C232" t="inlineStr">
      <is>
        <t>Estremo largometraje "Tres hombres no pueden ocultarse bajo la tapa de un puchero"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9" sId="2" odxf="1" dxf="1">
    <nc r="D232" t="inlineStr">
      <is>
        <t xml:space="preserve">Viajó en coche particular - ida y vuelta 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90" sId="2" odxf="1" dxf="1">
    <nc r="E232" t="inlineStr">
      <is>
        <t>Kilometraje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91" sId="2" odxf="1" dxf="1">
    <nc r="F232" t="inlineStr">
      <is>
        <t>Se abonará en dietas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92" sId="2" odxf="1" dxf="1">
    <nc r="A233" t="inlineStr">
      <is>
        <t>Agenda 69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93" sId="2" odxf="1" dxf="1">
    <nc r="B233" t="inlineStr">
      <is>
        <t>El Entrego (4/12/2024)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94" sId="2" odxf="1" dxf="1">
    <nc r="C233" t="inlineStr">
      <is>
        <t>XXI Concurso de Microrrelatos Mineros Manuel Nevado Madrid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95" sId="2" odxf="1" dxf="1">
    <nc r="D233" t="inlineStr">
      <is>
        <t xml:space="preserve">Viajó en coche particular - ida y vuelta 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96" sId="2" odxf="1" dxf="1">
    <nc r="E233" t="inlineStr">
      <is>
        <t>Kilometraje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97" sId="2" odxf="1" dxf="1">
    <nc r="F233" t="inlineStr">
      <is>
        <t>Se abonará en dietas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98" sId="2" odxf="1" dxf="1">
    <nc r="A234" t="inlineStr">
      <is>
        <t>Agenda 70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99" sId="2" odxf="1" dxf="1">
    <nc r="B234" t="inlineStr">
      <is>
        <t>Madrid (10/12/2024)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00" sId="2" odxf="1" dxf="1">
    <nc r="C234" t="inlineStr">
      <is>
        <t>Día de recuerdo y homenaje a todas las víctimas del golpe militar, la Guerra y la Dictadura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01" sId="2" odxf="1" dxf="1">
    <nc r="D234">
      <v>95.95</v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02" sId="2" odxf="1" dxf="1">
    <nc r="E234" t="inlineStr">
      <is>
        <t>Tren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03" sId="2" odxf="1" dxf="1">
    <nc r="F234" t="inlineStr">
      <is>
        <t>Sanander SL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04" sId="2" odxf="1" dxf="1">
    <nc r="A235" t="inlineStr">
      <is>
        <t>Agenda 71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05" sId="2" odxf="1" dxf="1">
    <nc r="B235" t="inlineStr">
      <is>
        <t>El Franco (16/12/2024)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06" sId="2" odxf="1" dxf="1">
    <nc r="C235" t="inlineStr">
      <is>
        <t>Trabajos de exhumación fosa cementerio La Caridad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07" sId="2" odxf="1" dxf="1">
    <nc r="D235" t="inlineStr">
      <is>
        <t xml:space="preserve">Viajó en coche particular - ida y vuelta 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08" sId="2" odxf="1" dxf="1">
    <nc r="E235" t="inlineStr">
      <is>
        <t>Kilometraje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09" sId="2" odxf="1" dxf="1">
    <nc r="F235" t="inlineStr">
      <is>
        <t>Se abonará en dietas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10" sId="2" odxf="1" dxf="1">
    <nc r="A236" t="inlineStr">
      <is>
        <t>Agenda 72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11" sId="2" odxf="1" dxf="1">
    <nc r="B236" t="inlineStr">
      <is>
        <t>Mieres (17/12/2024)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12" sId="2" odxf="1" dxf="1">
    <nc r="C236" t="inlineStr">
      <is>
        <t>Visita al centro de Educación de Personas Adultas del Caudal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13" sId="2" odxf="1" dxf="1">
    <nc r="D236" t="inlineStr">
      <is>
        <t xml:space="preserve">Viajó en coche particular - ida y vuelta 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14" sId="2" odxf="1" dxf="1">
    <nc r="E236" t="inlineStr">
      <is>
        <t>Kilometraje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15" sId="2" odxf="1" dxf="1">
    <nc r="F236" t="inlineStr">
      <is>
        <t>Se abonará en dietas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16" sId="2" odxf="1" dxf="1">
    <nc r="A237" t="inlineStr">
      <is>
        <t>Agenda 73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17" sId="2" odxf="1" dxf="1">
    <nc r="B237" t="inlineStr">
      <is>
        <t>Gijón (17/12/2024)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18" sId="2" odxf="1" dxf="1">
    <nc r="C237" t="inlineStr">
      <is>
        <t>Presentación libro Cartas de exiliadas.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19" sId="2" odxf="1" dxf="1">
    <nc r="D237" t="inlineStr">
      <is>
        <t xml:space="preserve">Viajó en coche particular - ida y vuelta 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20" sId="2" odxf="1" dxf="1">
    <nc r="E237" t="inlineStr">
      <is>
        <t>Kilometraje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21" sId="2" odxf="1" dxf="1">
    <nc r="F237" t="inlineStr">
      <is>
        <t>Se abonará en dietas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22" sId="2" odxf="1" dxf="1">
    <nc r="A238" t="inlineStr">
      <is>
        <t>Agenda 74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23" sId="2" odxf="1" dxf="1">
    <nc r="B238" t="inlineStr">
      <is>
        <t>El Franco (19/12/2024)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24" sId="2" odxf="1" dxf="1">
    <nc r="C238" t="inlineStr">
      <is>
        <t>Trabajos de exhumación fosa cementerio La Caridad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25" sId="2" odxf="1" dxf="1">
    <nc r="D238" t="inlineStr">
      <is>
        <t xml:space="preserve">Viajó en coche particular - ida y vuelta 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26" sId="2" odxf="1" dxf="1">
    <nc r="E238" t="inlineStr">
      <is>
        <t>Kilometraje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27" sId="2" odxf="1" dxf="1">
    <nc r="F238" t="inlineStr">
      <is>
        <t>Se abonará en dietas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240" start="0" length="0">
    <dxf>
      <alignment vertical="bottom" wrapText="0" readingOrder="0"/>
    </dxf>
  </rfmt>
  <rfmt sheetId="2" sqref="B240" start="0" length="0">
    <dxf>
      <alignment vertical="bottom" wrapText="0" readingOrder="0"/>
    </dxf>
  </rfmt>
  <rfmt sheetId="2" sqref="C240" start="0" length="0">
    <dxf>
      <alignment vertical="bottom" wrapText="0" readingOrder="0"/>
    </dxf>
  </rfmt>
  <rfmt sheetId="2" sqref="D240" start="0" length="0">
    <dxf>
      <alignment vertical="bottom" wrapText="0" readingOrder="0"/>
    </dxf>
  </rfmt>
  <rfmt sheetId="2" sqref="E240" start="0" length="0">
    <dxf>
      <alignment vertical="bottom" readingOrder="0"/>
    </dxf>
  </rfmt>
  <rfmt sheetId="2" sqref="F240" start="0" length="0">
    <dxf>
      <alignment vertical="bottom" wrapText="0" readingOrder="0"/>
    </dxf>
  </rfmt>
  <rfmt sheetId="2" sqref="A241" start="0" length="0">
    <dxf>
      <alignment vertical="bottom" wrapText="0" readingOrder="0"/>
    </dxf>
  </rfmt>
  <rfmt sheetId="2" sqref="B241" start="0" length="0">
    <dxf>
      <font>
        <b/>
        <sz val="11"/>
        <color theme="1"/>
        <name val="Calibri"/>
        <scheme val="minor"/>
      </font>
      <fill>
        <patternFill patternType="solid">
          <bgColor theme="0" tint="-0.14999847407452621"/>
        </patternFill>
      </fill>
      <alignment vertical="bottom" wrapText="0" readingOrder="0"/>
    </dxf>
  </rfmt>
  <rfmt sheetId="2" sqref="C241" start="0" length="0">
    <dxf>
      <alignment vertical="bottom" wrapText="0" readingOrder="0"/>
    </dxf>
  </rfmt>
  <rfmt sheetId="2" sqref="D241" start="0" length="0">
    <dxf>
      <alignment vertical="bottom" wrapText="0" readingOrder="0"/>
    </dxf>
  </rfmt>
  <rfmt sheetId="2" sqref="E241" start="0" length="0">
    <dxf>
      <alignment vertical="bottom" readingOrder="0"/>
    </dxf>
  </rfmt>
  <rfmt sheetId="2" sqref="F241" start="0" length="0">
    <dxf>
      <alignment vertical="bottom" wrapText="0" readingOrder="0"/>
    </dxf>
  </rfmt>
  <rfmt sheetId="2" sqref="A242" start="0" length="0">
    <dxf>
      <font>
        <b/>
        <sz val="11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cc rId="1128" sId="2" odxf="1" dxf="1">
    <nc r="B242" t="inlineStr">
      <is>
        <t>Lugar y fechas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3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29" sId="2" odxf="1" dxf="1">
    <nc r="C242" t="inlineStr">
      <is>
        <t>Motivo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3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30" sId="2" odxf="1" dxf="1">
    <nc r="D242" t="inlineStr">
      <is>
        <t>Coste satisfecho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3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31" sId="2" odxf="1" dxf="1">
    <nc r="E242" t="inlineStr">
      <is>
        <t>Concepto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3" tint="0.79998168889431442"/>
        </patternFill>
      </fill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32" sId="2" odxf="1" dxf="1">
    <nc r="F242" t="inlineStr">
      <is>
        <t>Adjudicatario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3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33" sId="2" odxf="1" dxf="1">
    <nc r="A243" t="inlineStr">
      <is>
        <t>Agenda 1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34" sId="2" odxf="1" dxf="1">
    <nc r="B243" t="inlineStr">
      <is>
        <t>Madrid 14 de marzo</t>
      </is>
    </nc>
    <odxf>
      <font>
        <b val="0"/>
        <sz val="11"/>
        <color theme="1"/>
        <name val="Calibri"/>
        <scheme val="minor"/>
      </font>
      <alignment horizontal="general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35" sId="2" odxf="1" dxf="1">
    <nc r="C243" t="inlineStr">
      <is>
        <t>Asiste a la Comisión Sectorial para la Agenda 2030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36" sId="2" odxf="1" dxf="1">
    <nc r="D243">
      <f>61.67+65.4</f>
    </nc>
    <odxf>
      <numFmt numFmtId="0" formatCode="General"/>
      <alignment horizontal="general" readingOrder="0"/>
      <border outline="0">
        <left/>
        <right/>
        <top/>
        <bottom/>
      </border>
    </odxf>
    <ndxf>
      <numFmt numFmtId="164" formatCode="#,##0.00\ &quot;€&quot;"/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37" sId="2" odxf="1" dxf="1">
    <nc r="E243" t="inlineStr">
      <is>
        <t xml:space="preserve">Tren y autobús 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38" sId="2" odxf="1" dxf="1">
    <nc r="F243" t="inlineStr">
      <is>
        <t>Sanander Viajes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39" sId="2" odxf="1" dxf="1">
    <nc r="A244" t="inlineStr">
      <is>
        <t>Agenda 2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40" sId="2" odxf="1" dxf="1">
    <nc r="B244" t="inlineStr">
      <is>
        <t>Málaga 3-5/7/2024</t>
      </is>
    </nc>
    <odxf>
      <font>
        <b val="0"/>
        <sz val="11"/>
        <color theme="1"/>
        <name val="Calibri"/>
        <scheme val="minor"/>
      </font>
      <alignment horizontal="general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41" sId="2" odxf="1" dxf="1">
    <nc r="C244" t="inlineStr">
      <is>
        <t xml:space="preserve">IV Asamblea de la Red de Entidades Locales para la Agenda 2030. Jornada compromiso local con la Agenda 2030 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42" sId="2" odxf="1" dxf="1">
    <nc r="D244">
      <f>591.01-73.05</f>
    </nc>
    <odxf>
      <numFmt numFmtId="0" formatCode="General"/>
      <alignment horizontal="general" wrapText="1" readingOrder="0"/>
      <border outline="0">
        <left/>
        <right/>
        <top/>
        <bottom/>
      </border>
    </odxf>
    <ndxf>
      <numFmt numFmtId="164" formatCode="#,##0.00\ &quot;€&quot;"/>
      <alignment horizontal="center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43" sId="2" odxf="1" dxf="1">
    <nc r="E244" t="inlineStr">
      <is>
        <t>Tren, avión y hotel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44" sId="2" odxf="1" dxf="1">
    <nc r="F244" t="inlineStr">
      <is>
        <t>Sanander Viajes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45" sId="2" odxf="1" dxf="1">
    <nc r="A245" t="inlineStr">
      <is>
        <t>Agenda 3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46" sId="2" odxf="1" dxf="1">
    <nc r="B245" t="inlineStr">
      <is>
        <t>Bilbao 30/10/2025</t>
      </is>
    </nc>
    <odxf>
      <font>
        <b val="0"/>
        <sz val="11"/>
        <color theme="1"/>
        <name val="Calibri"/>
        <scheme val="minor"/>
      </font>
      <numFmt numFmtId="0" formatCode="General"/>
      <alignment horizontal="general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numFmt numFmtId="21" formatCode="dd\-mmm"/>
      <alignment horizontal="center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47" sId="2" odxf="1" dxf="1">
    <nc r="C245" t="inlineStr">
      <is>
        <t>Se reúne con Eider Inunciaga, Concejala Delegada de Euskera, Atención y Participación Ciudadana, Agenda 2030 e Internacional del Ayuntamiento de Bilbao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48" sId="2" odxf="1" dxf="1" numFmtId="11">
    <nc r="D245">
      <v>93.6</v>
    </nc>
    <odxf>
      <numFmt numFmtId="0" formatCode="General"/>
      <alignment horizontal="general" wrapText="1" readingOrder="0"/>
      <border outline="0">
        <left/>
        <right/>
        <top/>
        <bottom/>
      </border>
    </odxf>
    <ndxf>
      <numFmt numFmtId="164" formatCode="#,##0.00\ &quot;€&quot;"/>
      <alignment horizontal="center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49" sId="2" odxf="1" dxf="1">
    <nc r="E245" t="inlineStr">
      <is>
        <t>Autobús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50" sId="2" odxf="1" dxf="1">
    <nc r="F245" t="inlineStr">
      <is>
        <t>Sanander Viajes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51" sId="2" odxf="1" dxf="1">
    <nc r="A246" t="inlineStr">
      <is>
        <t>Agenda 4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52" sId="2" odxf="1" dxf="1">
    <nc r="B246" t="inlineStr">
      <is>
        <t>Pamplona 18-19/11/2024</t>
      </is>
    </nc>
    <odxf>
      <font>
        <b val="0"/>
        <sz val="11"/>
        <color theme="1"/>
        <name val="Calibri"/>
        <scheme val="minor"/>
      </font>
      <alignment horizontal="general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53" sId="2" odxf="1" dxf="1">
    <nc r="C246" t="inlineStr">
      <is>
        <t>Asiste a la jornada titulada "Alianza Navarra por los ODS", organizada por el Gobierno de Navarra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54" sId="2" odxf="1" dxf="1" numFmtId="11">
    <nc r="D246">
      <v>120.96</v>
    </nc>
    <odxf>
      <numFmt numFmtId="0" formatCode="General"/>
      <alignment horizontal="general" wrapText="1" readingOrder="0"/>
      <border outline="0">
        <left/>
        <right/>
        <top/>
        <bottom/>
      </border>
    </odxf>
    <ndxf>
      <numFmt numFmtId="164" formatCode="#,##0.00\ &quot;€&quot;"/>
      <alignment horizontal="center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55" sId="2" odxf="1" dxf="1">
    <nc r="E246" t="inlineStr">
      <is>
        <t>Hotel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56" sId="2" odxf="1" dxf="1">
    <nc r="F246" t="inlineStr">
      <is>
        <t>Sanander Viajes</t>
      </is>
    </nc>
    <odxf>
      <alignment horizontal="general" readingOrder="0"/>
      <border outline="0">
        <left/>
        <right/>
        <top/>
        <bottom/>
      </border>
    </odxf>
    <ndxf>
      <alignment horizontal="center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57" sId="2" odxf="1" dxf="1">
    <nc r="A247" t="inlineStr">
      <is>
        <t>Agenda 5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B247" start="0" length="0">
    <dxf>
      <font>
        <b/>
        <sz val="11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C247" start="0" length="0">
    <dxf>
      <font>
        <b/>
        <sz val="11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D247" start="0" length="0">
    <dxf>
      <alignment horizontal="center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E247" start="0" length="0">
    <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F247" start="0" length="0">
    <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cc rId="1158" sId="2" odxf="1" dxf="1">
    <nc r="A248" t="inlineStr">
      <is>
        <t>Agenda 6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B248" start="0" length="0">
    <dxf>
      <font>
        <b/>
        <sz val="11"/>
        <color theme="1"/>
        <name val="Calibri"/>
        <scheme val="minor"/>
      </font>
      <numFmt numFmtId="19" formatCode="dd/mm/yyyy"/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C248" start="0" length="0">
    <dxf>
      <font>
        <b/>
        <sz val="11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D248" start="0" length="0">
    <dxf>
      <numFmt numFmtId="12" formatCode="#,##0.00\ &quot;€&quot;;[Red]\-#,##0.00\ &quot;€&quot;"/>
      <alignment horizontal="center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E248" start="0" length="0">
    <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F248" start="0" length="0">
    <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fmt sheetId="2" sqref="C241" start="0" length="2147483647">
    <dxf>
      <font>
        <b/>
      </font>
    </dxf>
  </rfmt>
  <rfmt sheetId="2" sqref="C241" start="0" length="0">
    <dxf>
      <fill>
        <patternFill patternType="solid">
          <bgColor theme="0" tint="-0.14999847407452621"/>
        </patternFill>
      </fill>
    </dxf>
  </rfmt>
  <rcc rId="1159" sId="2">
    <nc r="B241" t="inlineStr">
      <is>
        <t>Alto Cargo: Director General de Agenda 2030 - Juan Antonio González Ponte</t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60" sId="2" ref="A247:XFD247" action="deleteRow">
    <rfmt sheetId="2" xfDxf="1" sqref="A247:XFD247" start="0" length="0">
      <dxf>
        <alignment vertical="center" wrapText="1" readingOrder="0"/>
      </dxf>
    </rfmt>
    <rcc rId="0" sId="2" dxf="1">
      <nc r="A247" t="inlineStr">
        <is>
          <t>Agenda 5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6" tint="0.79998168889431442"/>
          </patternFill>
        </fill>
        <alignment horizontal="center" vertical="top" wrapText="0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fmt sheetId="2" sqref="B247" start="0" length="0">
      <dxf>
        <font>
          <b/>
          <sz val="11"/>
          <color theme="1"/>
          <name val="Calibri"/>
          <scheme val="minor"/>
        </font>
        <alignment horizontal="center" vertical="top" wrapText="0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247" start="0" length="0">
      <dxf>
        <font>
          <b/>
          <sz val="11"/>
          <color theme="1"/>
          <name val="Calibri"/>
          <scheme val="minor"/>
        </font>
        <alignment horizontal="center" vertical="top" wrapText="0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247" start="0" length="0">
      <dxf>
        <alignment horizontal="center" wrapText="0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247" start="0" length="0">
      <dxf>
        <alignment horizontal="center" vertical="top" wrapText="0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247" start="0" length="0">
      <dxf>
        <alignment horizontal="center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</rrc>
  <rrc rId="1161" sId="2" ref="A247:XFD247" action="deleteRow">
    <rfmt sheetId="2" xfDxf="1" sqref="A247:XFD247" start="0" length="0">
      <dxf>
        <alignment vertical="center" wrapText="1" readingOrder="0"/>
      </dxf>
    </rfmt>
    <rcc rId="0" sId="2" dxf="1">
      <nc r="A247" t="inlineStr">
        <is>
          <t>Agenda 6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6" tint="0.79998168889431442"/>
          </patternFill>
        </fill>
        <alignment horizontal="center" vertical="top" wrapText="0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fmt sheetId="2" sqref="B247" start="0" length="0">
      <dxf>
        <font>
          <b/>
          <sz val="11"/>
          <color theme="1"/>
          <name val="Calibri"/>
          <scheme val="minor"/>
        </font>
        <numFmt numFmtId="19" formatCode="dd/mm/yyyy"/>
        <alignment horizontal="center" vertical="top" wrapText="0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247" start="0" length="0">
      <dxf>
        <font>
          <b/>
          <sz val="11"/>
          <color theme="1"/>
          <name val="Calibri"/>
          <scheme val="minor"/>
        </font>
        <alignment horizontal="center" vertical="top" wrapText="0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247" start="0" length="0">
      <dxf>
        <numFmt numFmtId="12" formatCode="#,##0.00\ &quot;€&quot;;[Red]\-#,##0.00\ &quot;€&quot;"/>
        <alignment horizontal="center" wrapText="0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247" start="0" length="0">
      <dxf>
        <alignment horizontal="center" vertical="top" wrapText="0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247" start="0" length="0">
      <dxf>
        <alignment horizontal="center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</rr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A248" start="0" length="0">
    <dxf>
      <alignment vertical="bottom" wrapText="0" readingOrder="0"/>
    </dxf>
  </rfmt>
  <rfmt sheetId="2" sqref="B248" start="0" length="0">
    <dxf>
      <font>
        <b/>
        <sz val="11"/>
        <color theme="1"/>
        <name val="Calibri"/>
        <scheme val="minor"/>
      </font>
      <fill>
        <patternFill patternType="solid">
          <bgColor theme="0" tint="-0.14999847407452621"/>
        </patternFill>
      </fill>
      <alignment vertical="bottom" wrapText="0" readingOrder="0"/>
    </dxf>
  </rfmt>
  <rfmt sheetId="2" sqref="C248" start="0" length="0">
    <dxf>
      <alignment vertical="bottom" wrapText="0" readingOrder="0"/>
    </dxf>
  </rfmt>
  <rfmt sheetId="2" sqref="D248" start="0" length="0">
    <dxf>
      <alignment vertical="bottom" wrapText="0" readingOrder="0"/>
    </dxf>
  </rfmt>
  <rfmt sheetId="2" sqref="E248" start="0" length="0">
    <dxf>
      <alignment vertical="bottom" readingOrder="0"/>
    </dxf>
  </rfmt>
  <rfmt sheetId="2" sqref="F248" start="0" length="0">
    <dxf>
      <alignment vertical="bottom" wrapText="0" readingOrder="0"/>
    </dxf>
  </rfmt>
  <rfmt sheetId="2" sqref="A248:XFD248" start="0" length="0">
    <dxf>
      <alignment vertical="bottom" wrapText="0" readingOrder="0"/>
    </dxf>
  </rfmt>
  <rfmt sheetId="2" sqref="A249" start="0" length="0">
    <dxf>
      <font>
        <b/>
        <sz val="11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cc rId="1162" sId="2" odxf="1" dxf="1">
    <nc r="B249" t="inlineStr">
      <is>
        <t>Lugar y fechas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3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63" sId="2" odxf="1" dxf="1">
    <nc r="C249" t="inlineStr">
      <is>
        <t>Motivo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3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64" sId="2" odxf="1" dxf="1">
    <nc r="D249" t="inlineStr">
      <is>
        <t>Coste satisfecho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3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65" sId="2" odxf="1" dxf="1">
    <nc r="E249" t="inlineStr">
      <is>
        <t>Concepto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3" tint="0.79998168889431442"/>
        </patternFill>
      </fill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66" sId="2" odxf="1" dxf="1">
    <nc r="F249" t="inlineStr">
      <is>
        <t>Adjudicatario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3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249:XFD249" start="0" length="0">
    <dxf>
      <alignment vertical="bottom" wrapText="0" readingOrder="0"/>
    </dxf>
  </rfmt>
  <rcc rId="1167" sId="2" odxf="1" dxf="1">
    <nc r="A250" t="inlineStr">
      <is>
        <t>Agenda 1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68" sId="2" odxf="1" dxf="1">
    <nc r="B250" t="inlineStr">
      <is>
        <t>Madrid, del 11/03/2024 al 12/03/2024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69" sId="2" odxf="1" dxf="1">
    <nc r="C250" t="inlineStr">
      <is>
        <t>177ª Comisión Sectorial de Consumo</t>
      </is>
    </nc>
    <odxf>
      <font>
        <b val="0"/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70" sId="2" odxf="1" dxf="1" numFmtId="11">
    <nc r="D250">
      <v>273.27</v>
    </nc>
    <odxf>
      <numFmt numFmtId="0" formatCode="General"/>
      <alignment horizontal="general" vertical="center" readingOrder="0"/>
      <border outline="0">
        <left/>
        <right/>
        <top/>
        <bottom/>
      </border>
    </odxf>
    <ndxf>
      <numFmt numFmtId="12" formatCode="#,##0.00\ &quot;€&quot;;[Red]\-#,##0.00\ &quot;€&quot;"/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71" sId="2" odxf="1" dxf="1">
    <nc r="E250" t="inlineStr">
      <is>
        <t>Tren y Hotel</t>
      </is>
    </nc>
    <odxf>
      <alignment horizontal="general" vertical="center" wrapText="0" readingOrder="0"/>
      <border outline="0">
        <left/>
        <right/>
        <top/>
        <bottom/>
      </border>
    </odxf>
    <ndxf>
      <alignment horizontal="center"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72" sId="2" odxf="1" dxf="1">
    <nc r="F250" t="inlineStr">
      <is>
        <t>Sanander Viajes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250:XFD250" start="0" length="0">
    <dxf>
      <alignment vertical="top" readingOrder="0"/>
    </dxf>
  </rfmt>
  <rfmt sheetId="2" sqref="A251" start="0" length="0">
    <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cc rId="1173" sId="2" odxf="1" dxf="1">
    <nc r="B251" t="inlineStr">
      <is>
        <t>Infiestu 14/06/2024</t>
      </is>
    </nc>
    <odxf>
      <font>
        <b val="0"/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74" sId="2" odxf="1" dxf="1">
    <nc r="C251" t="inlineStr">
      <is>
        <t>entrega de premios consumópolis</t>
      </is>
    </nc>
    <odxf>
      <font>
        <b val="0"/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75" sId="2" odxf="1" dxf="1">
    <nc r="D251" t="inlineStr">
      <is>
        <t>Viajó en coche particular (ida y vuelta)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76" sId="2" odxf="1" dxf="1">
    <nc r="E251" t="inlineStr">
      <is>
        <t>Kilometraje</t>
      </is>
    </nc>
    <odxf>
      <font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77" sId="2" odxf="1" dxf="1">
    <nc r="F251" t="inlineStr">
      <is>
        <t>Se abonará en dietas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251:XFD251" start="0" length="0">
    <dxf>
      <alignment vertical="bottom" wrapText="0" readingOrder="0"/>
    </dxf>
  </rfmt>
  <rfmt sheetId="2" sqref="A252" start="0" length="0">
    <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cc rId="1178" sId="2" odxf="1" dxf="1">
    <nc r="B252" t="inlineStr">
      <is>
        <t>Xixón21/06/2024</t>
      </is>
    </nc>
    <odxf>
      <font>
        <b val="0"/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79" sId="2" odxf="1" dxf="1">
    <nc r="C252" t="inlineStr">
      <is>
        <t>Invitación asamblea general FADE</t>
      </is>
    </nc>
    <odxf>
      <font>
        <b val="0"/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80" sId="2" odxf="1" dxf="1">
    <nc r="D252" t="inlineStr">
      <is>
        <t>Viajó en coche particular (ida y vuelta)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81" sId="2" odxf="1" dxf="1">
    <nc r="E252" t="inlineStr">
      <is>
        <t>Kilometraje</t>
      </is>
    </nc>
    <odxf>
      <font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82" sId="2" odxf="1" dxf="1">
    <nc r="F252" t="inlineStr">
      <is>
        <t>Se abonará en dietas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252:XFD252" start="0" length="0">
    <dxf>
      <alignment vertical="bottom" wrapText="0" readingOrder="0"/>
    </dxf>
  </rfmt>
  <rfmt sheetId="2" sqref="A253" start="0" length="0">
    <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cc rId="1183" sId="2" odxf="1" dxf="1">
    <nc r="B253" t="inlineStr">
      <is>
        <t>Uviéu 22/06/2024</t>
      </is>
    </nc>
    <odxf>
      <font>
        <b val="0"/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84" sId="2" odxf="1" dxf="1">
    <nc r="C253" t="inlineStr">
      <is>
        <t>Invitación 1º Encuentro de los pioneros en la protección de los consumidores en España</t>
      </is>
    </nc>
    <odxf>
      <font>
        <b val="0"/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85" sId="2" odxf="1" dxf="1">
    <nc r="D253" t="inlineStr">
      <is>
        <t>Viajó en coche particular (ida y vuelta)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86" sId="2" odxf="1" dxf="1">
    <nc r="E253" t="inlineStr">
      <is>
        <t>Kilometraje</t>
      </is>
    </nc>
    <odxf>
      <font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87" sId="2" odxf="1" dxf="1">
    <nc r="F253" t="inlineStr">
      <is>
        <t>Se abonará en dietas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253:XFD253" start="0" length="0">
    <dxf>
      <alignment vertical="bottom" wrapText="0" readingOrder="0"/>
    </dxf>
  </rfmt>
  <rfmt sheetId="2" sqref="A254" start="0" length="0">
    <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cc rId="1188" sId="2" odxf="1" dxf="1">
    <nc r="B254" t="inlineStr">
      <is>
        <t>Madrid 18/09/2024</t>
      </is>
    </nc>
    <odxf>
      <font>
        <b val="0"/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89" sId="2" odxf="1" dxf="1">
    <nc r="C254" t="inlineStr">
      <is>
        <t>Reunión en el ministerio de Derechos Sociales, Consumo y Agenda 2030</t>
      </is>
    </nc>
    <odxf>
      <font>
        <b val="0"/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90" sId="2" odxf="1" dxf="1">
    <nc r="D254" t="inlineStr">
      <is>
        <t xml:space="preserve">61,20€  (tren) ; 61,65€ (bus) y  22,31€ cancelacion tren 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91" sId="2" odxf="1" dxf="1">
    <nc r="E254" t="inlineStr">
      <is>
        <t xml:space="preserve">tren y autobus </t>
      </is>
    </nc>
    <odxf>
      <font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92" sId="2" odxf="1" dxf="1">
    <nc r="F254" t="inlineStr">
      <is>
        <t>Sanander Viajes</t>
      </is>
    </nc>
    <odxf>
      <alignment horizontal="general" vertical="center" readingOrder="0"/>
      <border outline="0">
        <left/>
        <right/>
        <top/>
        <bottom/>
      </border>
    </odxf>
    <ndxf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254:XFD254" start="0" length="0">
    <dxf>
      <alignment vertical="bottom" wrapText="0" readingOrder="0"/>
    </dxf>
  </rfmt>
  <rfmt sheetId="2" sqref="A255" start="0" length="0">
    <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cc rId="1193" sId="2" odxf="1" dxf="1" numFmtId="19">
    <nc r="B255">
      <v>45558</v>
    </nc>
    <odxf>
      <font>
        <b val="0"/>
        <sz val="11"/>
        <color theme="1"/>
        <name val="Calibri"/>
        <scheme val="minor"/>
      </font>
      <numFmt numFmtId="0" formatCode="General"/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numFmt numFmtId="19" formatCode="dd/mm/yyyy"/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94" sId="2" odxf="1" dxf="1">
    <nc r="C255" t="inlineStr">
      <is>
        <t xml:space="preserve">Acto institucional día de la memoria </t>
      </is>
    </nc>
    <odxf>
      <font>
        <b val="0"/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95" sId="2" odxf="1" dxf="1">
    <nc r="D255" t="inlineStr">
      <is>
        <t>Viajó en coche particular (ida y vuelta)</t>
      </is>
    </nc>
    <odxf>
      <font>
        <sz val="11"/>
        <color theme="1"/>
        <name val="Calibri"/>
        <scheme val="minor"/>
      </font>
      <numFmt numFmtId="0" formatCode="General"/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numFmt numFmtId="12" formatCode="#,##0.00\ &quot;€&quot;;[Red]\-#,##0.00\ &quot;€&quot;"/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96" sId="2" odxf="1" dxf="1">
    <nc r="E255" t="inlineStr">
      <is>
        <t>Kilometraje</t>
      </is>
    </nc>
    <odxf>
      <font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97" sId="2" odxf="1" dxf="1">
    <nc r="F255" t="inlineStr">
      <is>
        <t>Se abonará en dietas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255:XFD255" start="0" length="0">
    <dxf>
      <alignment vertical="bottom" wrapText="0" readingOrder="0"/>
    </dxf>
  </rfmt>
  <rfmt sheetId="2" sqref="A256" start="0" length="0">
    <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cc rId="1198" sId="2" odxf="1" dxf="1" numFmtId="19">
    <nc r="B256">
      <v>45602</v>
    </nc>
    <odxf>
      <font>
        <b val="0"/>
        <sz val="11"/>
        <color theme="1"/>
        <name val="Calibri"/>
        <scheme val="minor"/>
      </font>
      <numFmt numFmtId="0" formatCode="General"/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numFmt numFmtId="19" formatCode="dd/mm/yyyy"/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199" sId="2" odxf="1" dxf="1">
    <nc r="C256" t="inlineStr">
      <is>
        <t xml:space="preserve">entrega de premios consumópolis Madrid ( Anulado Dana) </t>
      </is>
    </nc>
    <odxf>
      <font>
        <b val="0"/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00" sId="2" odxf="1" dxf="1">
    <nc r="D256" t="inlineStr">
      <is>
        <t xml:space="preserve">17,83 € tren y 17.83€ tren ( jefa de seccion)  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01" sId="2" odxf="1" dxf="1">
    <nc r="E256" t="inlineStr">
      <is>
        <t xml:space="preserve">tren </t>
      </is>
    </nc>
    <odxf>
      <font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02" sId="2" odxf="1" dxf="1">
    <nc r="F256" t="inlineStr">
      <is>
        <t>Sanander Viajes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256:XFD256" start="0" length="0">
    <dxf>
      <alignment vertical="bottom" wrapText="0" readingOrder="0"/>
    </dxf>
  </rfmt>
  <rfmt sheetId="2" sqref="A257" start="0" length="0">
    <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cc rId="1203" sId="2" odxf="1" dxf="1" numFmtId="19">
    <nc r="B257">
      <v>45625</v>
    </nc>
    <odxf>
      <font>
        <b val="0"/>
        <sz val="11"/>
        <color theme="1"/>
        <name val="Calibri"/>
        <scheme val="minor"/>
      </font>
      <numFmt numFmtId="0" formatCode="General"/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numFmt numFmtId="19" formatCode="dd/mm/yyyy"/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04" sId="2" odxf="1" dxf="1">
    <nc r="C257" t="inlineStr">
      <is>
        <t>Entrevista en RPA Black Friday</t>
      </is>
    </nc>
    <odxf>
      <font>
        <b val="0"/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05" sId="2" odxf="1" dxf="1">
    <nc r="D257" t="inlineStr">
      <is>
        <t>Viajó en coche particular (ida y vuelta)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06" sId="2" odxf="1" dxf="1">
    <nc r="E257" t="inlineStr">
      <is>
        <t>Kilometraje</t>
      </is>
    </nc>
    <odxf>
      <font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07" sId="2" odxf="1" dxf="1">
    <nc r="F257" t="inlineStr">
      <is>
        <t>Se abonará en dietas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257:XFD257" start="0" length="0">
    <dxf>
      <alignment vertical="bottom" wrapText="0" readingOrder="0"/>
    </dxf>
  </rfmt>
  <rfmt sheetId="2" sqref="A258" start="0" length="0">
    <dxf>
      <font>
        <b/>
        <sz val="11"/>
        <color theme="1"/>
        <name val="Calibri"/>
        <scheme val="minor"/>
      </font>
      <fill>
        <patternFill patternType="solid">
          <bgColor theme="6" tint="0.79998168889431442"/>
        </patternFill>
      </fill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cc rId="1208" sId="2" odxf="1" dxf="1" numFmtId="19">
    <nc r="B258">
      <v>45645</v>
    </nc>
    <odxf>
      <font>
        <b val="0"/>
        <sz val="11"/>
        <color theme="1"/>
        <name val="Calibri"/>
        <scheme val="minor"/>
      </font>
      <numFmt numFmtId="0" formatCode="General"/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numFmt numFmtId="19" formatCode="dd/mm/yyyy"/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09" sId="2" odxf="1" dxf="1">
    <nc r="C258" t="inlineStr">
      <is>
        <t xml:space="preserve">entrega de premios consumópolis Madrid </t>
      </is>
    </nc>
    <odxf>
      <font>
        <b val="0"/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b/>
        <sz val="11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10" sId="2" odxf="1" dxf="1" numFmtId="11">
    <nc r="D258">
      <v>85.78</v>
    </nc>
    <odxf>
      <font>
        <sz val="11"/>
        <color theme="1"/>
        <name val="Calibri"/>
        <scheme val="minor"/>
      </font>
      <numFmt numFmtId="0" formatCode="General"/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numFmt numFmtId="12" formatCode="#,##0.00\ &quot;€&quot;;[Red]\-#,##0.00\ &quot;€&quot;"/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11" sId="2" odxf="1" dxf="1">
    <nc r="E258" t="inlineStr">
      <is>
        <t>tren</t>
      </is>
    </nc>
    <odxf>
      <font>
        <sz val="11"/>
        <color theme="1"/>
        <name val="Calibri"/>
        <scheme val="minor"/>
      </font>
      <alignment horizontal="general" vertical="center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12" sId="2" odxf="1" dxf="1">
    <nc r="F258" t="inlineStr">
      <is>
        <t>Sanander Viajes</t>
      </is>
    </nc>
    <odxf>
      <font>
        <sz val="11"/>
        <color theme="1"/>
        <name val="Calibri"/>
        <scheme val="minor"/>
      </font>
      <alignment horizontal="general" vertical="center" wrapText="1" readingOrder="0"/>
      <border outline="0">
        <left/>
        <right/>
        <top/>
        <bottom/>
      </border>
    </odxf>
    <ndxf>
      <font>
        <sz val="10"/>
        <color theme="1"/>
        <name val="Calibri"/>
        <scheme val="minor"/>
      </font>
      <alignment horizontal="center" vertical="top" wrapTex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fmt sheetId="2" sqref="A258:XFD258" start="0" length="0">
    <dxf>
      <alignment vertical="bottom" wrapText="0" readingOrder="0"/>
    </dxf>
  </rfmt>
  <rfmt sheetId="2" sqref="C248" start="0" length="2147483647">
    <dxf>
      <font>
        <b/>
      </font>
    </dxf>
  </rfmt>
  <rcc rId="1213" sId="2">
    <nc r="B248" t="inlineStr">
      <is>
        <t>Alto Cargo: Director General de Consumo - Faustino Zapico Álvarez</t>
      </is>
    </nc>
  </rcc>
  <rfmt sheetId="2" sqref="C248" start="0" length="0">
    <dxf>
      <fill>
        <patternFill patternType="solid">
          <bgColor theme="0" tint="-0.14999847407452621"/>
        </patternFill>
      </fill>
    </dxf>
  </rfmt>
  <rfmt sheetId="2" sqref="A251" start="0" length="0">
    <dxf>
      <alignment wrapText="1" readingOrder="0"/>
    </dxf>
  </rfmt>
  <rfmt sheetId="2" sqref="A252" start="0" length="0">
    <dxf>
      <alignment wrapText="1" readingOrder="0"/>
    </dxf>
  </rfmt>
  <rfmt sheetId="2" sqref="A253" start="0" length="0">
    <dxf>
      <alignment wrapText="1" readingOrder="0"/>
    </dxf>
  </rfmt>
  <rfmt sheetId="2" sqref="A254" start="0" length="0">
    <dxf>
      <alignment wrapText="1" readingOrder="0"/>
    </dxf>
  </rfmt>
  <rfmt sheetId="2" sqref="A255" start="0" length="0">
    <dxf>
      <alignment wrapText="1" readingOrder="0"/>
    </dxf>
  </rfmt>
  <rfmt sheetId="2" sqref="A256" start="0" length="0">
    <dxf>
      <alignment wrapText="1" readingOrder="0"/>
    </dxf>
  </rfmt>
  <rfmt sheetId="2" sqref="A257" start="0" length="0">
    <dxf>
      <alignment wrapText="1" readingOrder="0"/>
    </dxf>
  </rfmt>
  <rfmt sheetId="2" sqref="A258" start="0" length="0">
    <dxf>
      <alignment wrapText="1" readingOrder="0"/>
    </dxf>
  </rfmt>
  <rfmt sheetId="2" sqref="A167" start="0" length="0">
    <dxf>
      <alignment wrapText="1" readingOrder="0"/>
    </dxf>
  </rfmt>
  <rfmt sheetId="2" sqref="A168" start="0" length="0">
    <dxf>
      <alignment wrapText="1" readingOrder="0"/>
    </dxf>
  </rfmt>
  <rfmt sheetId="2" sqref="A169" start="0" length="0">
    <dxf>
      <alignment wrapText="1" readingOrder="0"/>
    </dxf>
  </rfmt>
  <rfmt sheetId="2" sqref="A170" start="0" length="0">
    <dxf>
      <alignment wrapText="1" readingOrder="0"/>
    </dxf>
  </rfmt>
  <rfmt sheetId="2" sqref="A171" start="0" length="0">
    <dxf>
      <alignment wrapText="1" readingOrder="0"/>
    </dxf>
  </rfmt>
  <rfmt sheetId="2" sqref="A172" start="0" length="0">
    <dxf>
      <alignment wrapText="1" readingOrder="0"/>
    </dxf>
  </rfmt>
  <rfmt sheetId="2" sqref="A173" start="0" length="0">
    <dxf>
      <alignment wrapText="1" readingOrder="0"/>
    </dxf>
  </rfmt>
  <rfmt sheetId="2" sqref="A174" start="0" length="0">
    <dxf>
      <alignment wrapText="1" readingOrder="0"/>
    </dxf>
  </rfmt>
  <rfmt sheetId="2" sqref="A175" start="0" length="0">
    <dxf>
      <alignment wrapText="1" readingOrder="0"/>
    </dxf>
  </rfmt>
  <rfmt sheetId="2" sqref="A176" start="0" length="0">
    <dxf>
      <alignment wrapText="1" readingOrder="0"/>
    </dxf>
  </rfmt>
  <rfmt sheetId="2" sqref="A177" start="0" length="0">
    <dxf>
      <alignment wrapText="1" readingOrder="0"/>
    </dxf>
  </rfmt>
  <rfmt sheetId="2" sqref="A178" start="0" length="0">
    <dxf>
      <alignment wrapText="1" readingOrder="0"/>
    </dxf>
  </rfmt>
  <rfmt sheetId="2" sqref="A179" start="0" length="0">
    <dxf>
      <alignment wrapText="1" readingOrder="0"/>
    </dxf>
  </rfmt>
  <rfmt sheetId="2" sqref="A180" start="0" length="0">
    <dxf>
      <alignment wrapText="1" readingOrder="0"/>
    </dxf>
  </rfmt>
  <rfmt sheetId="2" sqref="A181" start="0" length="0">
    <dxf>
      <alignment wrapText="1" readingOrder="0"/>
    </dxf>
  </rfmt>
  <rfmt sheetId="2" sqref="A182" start="0" length="0">
    <dxf>
      <alignment wrapText="1" readingOrder="0"/>
    </dxf>
  </rfmt>
  <rfmt sheetId="2" sqref="A183" start="0" length="0">
    <dxf>
      <alignment wrapText="1" readingOrder="0"/>
    </dxf>
  </rfmt>
  <rfmt sheetId="2" sqref="A184" start="0" length="0">
    <dxf>
      <alignment wrapText="1" readingOrder="0"/>
    </dxf>
  </rfmt>
  <rfmt sheetId="2" sqref="A185" start="0" length="0">
    <dxf>
      <alignment wrapText="1" readingOrder="0"/>
    </dxf>
  </rfmt>
  <rfmt sheetId="2" sqref="A186" start="0" length="0">
    <dxf>
      <alignment wrapText="1" readingOrder="0"/>
    </dxf>
  </rfmt>
  <rfmt sheetId="2" sqref="A187" start="0" length="0">
    <dxf>
      <alignment wrapText="1" readingOrder="0"/>
    </dxf>
  </rfmt>
  <rfmt sheetId="2" sqref="A188" start="0" length="0">
    <dxf>
      <alignment wrapText="1" readingOrder="0"/>
    </dxf>
  </rfmt>
  <rfmt sheetId="2" sqref="A189" start="0" length="0">
    <dxf>
      <alignment wrapText="1" readingOrder="0"/>
    </dxf>
  </rfmt>
  <rfmt sheetId="2" sqref="A190" start="0" length="0">
    <dxf>
      <alignment wrapText="1" readingOrder="0"/>
    </dxf>
  </rfmt>
  <rfmt sheetId="2" sqref="A191" start="0" length="0">
    <dxf>
      <alignment wrapText="1" readingOrder="0"/>
    </dxf>
  </rfmt>
  <rfmt sheetId="2" sqref="A192" start="0" length="0">
    <dxf>
      <alignment wrapText="1" readingOrder="0"/>
    </dxf>
  </rfmt>
  <rfmt sheetId="2" sqref="A193" start="0" length="0">
    <dxf>
      <alignment wrapText="1" readingOrder="0"/>
    </dxf>
  </rfmt>
  <rfmt sheetId="2" sqref="A194" start="0" length="0">
    <dxf>
      <alignment wrapText="1" readingOrder="0"/>
    </dxf>
  </rfmt>
  <rfmt sheetId="2" sqref="A195" start="0" length="0">
    <dxf>
      <alignment wrapText="1" readingOrder="0"/>
    </dxf>
  </rfmt>
  <rfmt sheetId="2" sqref="A196" start="0" length="0">
    <dxf>
      <alignment wrapText="1" readingOrder="0"/>
    </dxf>
  </rfmt>
  <rfmt sheetId="2" sqref="A197" start="0" length="0">
    <dxf>
      <alignment wrapText="1" readingOrder="0"/>
    </dxf>
  </rfmt>
  <rfmt sheetId="2" sqref="A198" start="0" length="0">
    <dxf>
      <alignment wrapText="1" readingOrder="0"/>
    </dxf>
  </rfmt>
  <rfmt sheetId="2" sqref="A199" start="0" length="0">
    <dxf>
      <alignment wrapText="1" readingOrder="0"/>
    </dxf>
  </rfmt>
  <rfmt sheetId="2" sqref="A200" start="0" length="0">
    <dxf>
      <alignment wrapText="1" readingOrder="0"/>
    </dxf>
  </rfmt>
  <rfmt sheetId="2" sqref="A201" start="0" length="0">
    <dxf>
      <alignment wrapText="1" readingOrder="0"/>
    </dxf>
  </rfmt>
  <rfmt sheetId="2" sqref="A202" start="0" length="0">
    <dxf>
      <alignment wrapText="1" readingOrder="0"/>
    </dxf>
  </rfmt>
  <rfmt sheetId="2" sqref="A203" start="0" length="0">
    <dxf>
      <alignment wrapText="1" readingOrder="0"/>
    </dxf>
  </rfmt>
  <rfmt sheetId="2" sqref="A204" start="0" length="0">
    <dxf>
      <alignment wrapText="1" readingOrder="0"/>
    </dxf>
  </rfmt>
  <rfmt sheetId="2" sqref="A205" start="0" length="0">
    <dxf>
      <alignment wrapText="1" readingOrder="0"/>
    </dxf>
  </rfmt>
  <rfmt sheetId="2" sqref="A206" start="0" length="0">
    <dxf>
      <alignment wrapText="1" readingOrder="0"/>
    </dxf>
  </rfmt>
  <rfmt sheetId="2" sqref="A207" start="0" length="0">
    <dxf>
      <alignment wrapText="1" readingOrder="0"/>
    </dxf>
  </rfmt>
  <rfmt sheetId="2" sqref="A208" start="0" length="0">
    <dxf>
      <alignment wrapText="1" readingOrder="0"/>
    </dxf>
  </rfmt>
  <rfmt sheetId="2" sqref="A209" start="0" length="0">
    <dxf>
      <alignment wrapText="1" readingOrder="0"/>
    </dxf>
  </rfmt>
  <rfmt sheetId="2" sqref="A210" start="0" length="0">
    <dxf>
      <alignment wrapText="1" readingOrder="0"/>
    </dxf>
  </rfmt>
  <rfmt sheetId="2" sqref="A211" start="0" length="0">
    <dxf>
      <alignment wrapText="1" readingOrder="0"/>
    </dxf>
  </rfmt>
  <rfmt sheetId="2" sqref="A212" start="0" length="0">
    <dxf>
      <alignment wrapText="1" readingOrder="0"/>
    </dxf>
  </rfmt>
  <rfmt sheetId="2" sqref="A213" start="0" length="0">
    <dxf>
      <alignment wrapText="1" readingOrder="0"/>
    </dxf>
  </rfmt>
  <rfmt sheetId="2" sqref="A214" start="0" length="0">
    <dxf>
      <alignment wrapText="1" readingOrder="0"/>
    </dxf>
  </rfmt>
  <rfmt sheetId="2" sqref="A215" start="0" length="0">
    <dxf>
      <alignment wrapText="1" readingOrder="0"/>
    </dxf>
  </rfmt>
  <rfmt sheetId="2" sqref="A216" start="0" length="0">
    <dxf>
      <alignment wrapText="1" readingOrder="0"/>
    </dxf>
  </rfmt>
  <rfmt sheetId="2" sqref="A217" start="0" length="0">
    <dxf>
      <alignment wrapText="1" readingOrder="0"/>
    </dxf>
  </rfmt>
  <rfmt sheetId="2" sqref="A218" start="0" length="0">
    <dxf>
      <alignment wrapText="1" readingOrder="0"/>
    </dxf>
  </rfmt>
  <rfmt sheetId="2" sqref="A219" start="0" length="0">
    <dxf>
      <alignment wrapText="1" readingOrder="0"/>
    </dxf>
  </rfmt>
  <rfmt sheetId="2" sqref="A220" start="0" length="0">
    <dxf>
      <alignment wrapText="1" readingOrder="0"/>
    </dxf>
  </rfmt>
  <rfmt sheetId="2" sqref="A221" start="0" length="0">
    <dxf>
      <alignment wrapText="1" readingOrder="0"/>
    </dxf>
  </rfmt>
  <rfmt sheetId="2" sqref="A222" start="0" length="0">
    <dxf>
      <alignment wrapText="1" readingOrder="0"/>
    </dxf>
  </rfmt>
  <rfmt sheetId="2" sqref="A223" start="0" length="0">
    <dxf>
      <alignment wrapText="1" readingOrder="0"/>
    </dxf>
  </rfmt>
  <rfmt sheetId="2" sqref="A224" start="0" length="0">
    <dxf>
      <alignment wrapText="1" readingOrder="0"/>
    </dxf>
  </rfmt>
  <rfmt sheetId="2" sqref="A225" start="0" length="0">
    <dxf>
      <alignment wrapText="1" readingOrder="0"/>
    </dxf>
  </rfmt>
  <rfmt sheetId="2" sqref="A226" start="0" length="0">
    <dxf>
      <alignment wrapText="1" readingOrder="0"/>
    </dxf>
  </rfmt>
  <rfmt sheetId="2" sqref="A227" start="0" length="0">
    <dxf>
      <alignment wrapText="1" readingOrder="0"/>
    </dxf>
  </rfmt>
  <rfmt sheetId="2" sqref="A228" start="0" length="0">
    <dxf>
      <alignment wrapText="1" readingOrder="0"/>
    </dxf>
  </rfmt>
  <rfmt sheetId="2" sqref="A229" start="0" length="0">
    <dxf>
      <alignment wrapText="1" readingOrder="0"/>
    </dxf>
  </rfmt>
  <rfmt sheetId="2" sqref="A230" start="0" length="0">
    <dxf>
      <alignment wrapText="1" readingOrder="0"/>
    </dxf>
  </rfmt>
  <rfmt sheetId="2" sqref="A231" start="0" length="0">
    <dxf>
      <alignment wrapText="1" readingOrder="0"/>
    </dxf>
  </rfmt>
  <rfmt sheetId="2" sqref="A232" start="0" length="0">
    <dxf>
      <alignment wrapText="1" readingOrder="0"/>
    </dxf>
  </rfmt>
  <rfmt sheetId="2" sqref="A233" start="0" length="0">
    <dxf>
      <alignment wrapText="1" readingOrder="0"/>
    </dxf>
  </rfmt>
  <rfmt sheetId="2" sqref="A234" start="0" length="0">
    <dxf>
      <alignment wrapText="1" readingOrder="0"/>
    </dxf>
  </rfmt>
  <rfmt sheetId="2" sqref="A235" start="0" length="0">
    <dxf>
      <alignment wrapText="1" readingOrder="0"/>
    </dxf>
  </rfmt>
  <rfmt sheetId="2" sqref="A236" start="0" length="0">
    <dxf>
      <alignment wrapText="1" readingOrder="0"/>
    </dxf>
  </rfmt>
  <rfmt sheetId="2" sqref="A237" start="0" length="0">
    <dxf>
      <alignment wrapText="1" readingOrder="0"/>
    </dxf>
  </rfmt>
  <rfmt sheetId="2" sqref="A238" start="0" length="0">
    <dxf>
      <alignment wrapText="1" readingOrder="0"/>
    </dxf>
  </rfmt>
  <rcc rId="1214" sId="2">
    <nc r="A251" t="inlineStr">
      <is>
        <t>Agenda 2</t>
      </is>
    </nc>
  </rcc>
  <rcc rId="1215" sId="2">
    <nc r="A252" t="inlineStr">
      <is>
        <t>Agenda 3</t>
      </is>
    </nc>
  </rcc>
  <rcc rId="1216" sId="2">
    <nc r="A253" t="inlineStr">
      <is>
        <t>Agenda 4</t>
      </is>
    </nc>
  </rcc>
  <rcc rId="1217" sId="2">
    <nc r="A254" t="inlineStr">
      <is>
        <t>Agenda 5</t>
      </is>
    </nc>
  </rcc>
  <rcc rId="1218" sId="2">
    <nc r="A255" t="inlineStr">
      <is>
        <t>Agenda 6</t>
      </is>
    </nc>
  </rcc>
  <rcc rId="1219" sId="2">
    <nc r="A256" t="inlineStr">
      <is>
        <t>Agenda 7</t>
      </is>
    </nc>
  </rcc>
  <rcc rId="1220" sId="2">
    <nc r="A257" t="inlineStr">
      <is>
        <t>Agenda 8</t>
      </is>
    </nc>
  </rcc>
  <rcc rId="1221" sId="2">
    <nc r="A258" t="inlineStr">
      <is>
        <t>Agenda 9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9"/>
  <sheetViews>
    <sheetView tabSelected="1" zoomScale="90" zoomScaleNormal="90" workbookViewId="0"/>
  </sheetViews>
  <sheetFormatPr baseColWidth="10" defaultRowHeight="15" x14ac:dyDescent="0.25"/>
  <cols>
    <col min="1" max="1" width="29" style="14" customWidth="1"/>
    <col min="2" max="2" width="34" style="14" bestFit="1" customWidth="1"/>
  </cols>
  <sheetData>
    <row r="1" spans="1:43" x14ac:dyDescent="0.25">
      <c r="A1" s="16"/>
      <c r="B1" s="7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ht="31.5" customHeight="1" x14ac:dyDescent="0.25">
      <c r="A2" s="5" t="s">
        <v>0</v>
      </c>
      <c r="B2" s="5"/>
      <c r="C2" s="2"/>
      <c r="D2" s="2"/>
      <c r="E2" s="2"/>
      <c r="F2" s="2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3"/>
      <c r="AM2" s="3"/>
      <c r="AN2" s="3"/>
      <c r="AO2" s="3"/>
      <c r="AP2" s="3"/>
      <c r="AQ2" s="3"/>
    </row>
    <row r="3" spans="1:43" ht="15.75" x14ac:dyDescent="0.25">
      <c r="A3" s="5" t="s">
        <v>1</v>
      </c>
      <c r="B3" s="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3"/>
      <c r="AM3" s="3"/>
      <c r="AN3" s="3"/>
      <c r="AO3" s="3"/>
      <c r="AP3" s="3"/>
      <c r="AQ3" s="3"/>
    </row>
    <row r="4" spans="1:43" ht="15.75" thickBot="1" x14ac:dyDescent="0.3">
      <c r="A4" s="8"/>
      <c r="B4" s="8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</row>
    <row r="5" spans="1:43" ht="16.5" thickTop="1" thickBot="1" x14ac:dyDescent="0.3">
      <c r="A5" s="17" t="s">
        <v>2</v>
      </c>
      <c r="B5" s="9" t="s">
        <v>3</v>
      </c>
      <c r="C5" s="19" t="s">
        <v>4</v>
      </c>
      <c r="D5" s="129" t="s">
        <v>5</v>
      </c>
      <c r="E5" s="130"/>
      <c r="F5" s="20"/>
      <c r="G5" s="131" t="s">
        <v>6</v>
      </c>
      <c r="H5" s="130"/>
      <c r="I5" s="20"/>
      <c r="J5" s="131" t="s">
        <v>7</v>
      </c>
      <c r="K5" s="130"/>
      <c r="L5" s="20"/>
      <c r="M5" s="131" t="s">
        <v>8</v>
      </c>
      <c r="N5" s="130"/>
      <c r="O5" s="20"/>
      <c r="P5" s="131" t="s">
        <v>9</v>
      </c>
      <c r="Q5" s="130"/>
      <c r="R5" s="20"/>
      <c r="S5" s="131" t="s">
        <v>10</v>
      </c>
      <c r="T5" s="130"/>
      <c r="U5" s="20"/>
      <c r="V5" s="131" t="s">
        <v>11</v>
      </c>
      <c r="W5" s="130"/>
      <c r="X5" s="20"/>
      <c r="Y5" s="131" t="s">
        <v>12</v>
      </c>
      <c r="Z5" s="130"/>
      <c r="AA5" s="20"/>
      <c r="AB5" s="131" t="s">
        <v>13</v>
      </c>
      <c r="AC5" s="130"/>
      <c r="AD5" s="20"/>
      <c r="AE5" s="131" t="s">
        <v>14</v>
      </c>
      <c r="AF5" s="130"/>
      <c r="AG5" s="20"/>
      <c r="AH5" s="131" t="s">
        <v>15</v>
      </c>
      <c r="AI5" s="130"/>
      <c r="AJ5" s="20"/>
      <c r="AK5" s="131" t="s">
        <v>16</v>
      </c>
      <c r="AL5" s="130"/>
      <c r="AM5" s="20"/>
      <c r="AN5" s="129" t="s">
        <v>17</v>
      </c>
      <c r="AO5" s="131"/>
      <c r="AP5" s="131"/>
      <c r="AQ5" s="132"/>
    </row>
    <row r="6" spans="1:43" ht="52.5" thickTop="1" thickBot="1" x14ac:dyDescent="0.3">
      <c r="A6" s="18"/>
      <c r="B6" s="10"/>
      <c r="C6" s="21"/>
      <c r="D6" s="22" t="s">
        <v>18</v>
      </c>
      <c r="E6" s="23" t="s">
        <v>19</v>
      </c>
      <c r="F6" s="24" t="s">
        <v>20</v>
      </c>
      <c r="G6" s="23" t="s">
        <v>18</v>
      </c>
      <c r="H6" s="23" t="s">
        <v>19</v>
      </c>
      <c r="I6" s="24" t="s">
        <v>20</v>
      </c>
      <c r="J6" s="23" t="s">
        <v>18</v>
      </c>
      <c r="K6" s="23" t="s">
        <v>19</v>
      </c>
      <c r="L6" s="24" t="s">
        <v>20</v>
      </c>
      <c r="M6" s="23" t="s">
        <v>18</v>
      </c>
      <c r="N6" s="23" t="s">
        <v>19</v>
      </c>
      <c r="O6" s="24" t="s">
        <v>20</v>
      </c>
      <c r="P6" s="23" t="s">
        <v>18</v>
      </c>
      <c r="Q6" s="23" t="s">
        <v>19</v>
      </c>
      <c r="R6" s="24" t="s">
        <v>20</v>
      </c>
      <c r="S6" s="23" t="s">
        <v>18</v>
      </c>
      <c r="T6" s="23" t="s">
        <v>19</v>
      </c>
      <c r="U6" s="24" t="s">
        <v>20</v>
      </c>
      <c r="V6" s="23" t="s">
        <v>18</v>
      </c>
      <c r="W6" s="23" t="s">
        <v>19</v>
      </c>
      <c r="X6" s="24" t="s">
        <v>20</v>
      </c>
      <c r="Y6" s="23" t="s">
        <v>18</v>
      </c>
      <c r="Z6" s="23" t="s">
        <v>19</v>
      </c>
      <c r="AA6" s="24" t="s">
        <v>20</v>
      </c>
      <c r="AB6" s="23" t="s">
        <v>18</v>
      </c>
      <c r="AC6" s="23" t="s">
        <v>19</v>
      </c>
      <c r="AD6" s="24" t="s">
        <v>20</v>
      </c>
      <c r="AE6" s="23" t="s">
        <v>18</v>
      </c>
      <c r="AF6" s="23" t="s">
        <v>19</v>
      </c>
      <c r="AG6" s="24" t="s">
        <v>20</v>
      </c>
      <c r="AH6" s="23" t="s">
        <v>18</v>
      </c>
      <c r="AI6" s="23" t="s">
        <v>19</v>
      </c>
      <c r="AJ6" s="24" t="s">
        <v>20</v>
      </c>
      <c r="AK6" s="23" t="s">
        <v>18</v>
      </c>
      <c r="AL6" s="23" t="s">
        <v>19</v>
      </c>
      <c r="AM6" s="24" t="s">
        <v>20</v>
      </c>
      <c r="AN6" s="25" t="s">
        <v>18</v>
      </c>
      <c r="AO6" s="25" t="s">
        <v>19</v>
      </c>
      <c r="AP6" s="26" t="s">
        <v>21</v>
      </c>
      <c r="AQ6" s="27"/>
    </row>
    <row r="7" spans="1:43" ht="15.75" thickTop="1" x14ac:dyDescent="0.25">
      <c r="A7" s="6" t="s">
        <v>25</v>
      </c>
      <c r="B7" s="11" t="s">
        <v>27</v>
      </c>
      <c r="C7" s="28" t="s">
        <v>22</v>
      </c>
      <c r="D7" s="33"/>
      <c r="E7" s="34"/>
      <c r="F7" s="29">
        <f>D7+E7</f>
        <v>0</v>
      </c>
      <c r="G7" s="34"/>
      <c r="H7" s="34"/>
      <c r="I7" s="29">
        <f>G7+H7</f>
        <v>0</v>
      </c>
      <c r="J7" s="34"/>
      <c r="K7" s="34"/>
      <c r="L7" s="29">
        <f>J7+K7</f>
        <v>0</v>
      </c>
      <c r="M7" s="34"/>
      <c r="N7" s="34"/>
      <c r="O7" s="29">
        <f>M7+N7</f>
        <v>0</v>
      </c>
      <c r="P7" s="34"/>
      <c r="Q7" s="34"/>
      <c r="R7" s="29">
        <f>P7+Q7</f>
        <v>0</v>
      </c>
      <c r="S7" s="34">
        <f>15+13.95</f>
        <v>28.95</v>
      </c>
      <c r="T7" s="34"/>
      <c r="U7" s="29">
        <f>S7+T7</f>
        <v>28.95</v>
      </c>
      <c r="V7" s="34"/>
      <c r="W7" s="34"/>
      <c r="X7" s="29">
        <f>V7+W7</f>
        <v>0</v>
      </c>
      <c r="Y7" s="34"/>
      <c r="Z7" s="34"/>
      <c r="AA7" s="29">
        <f>Y7+Z7</f>
        <v>0</v>
      </c>
      <c r="AB7" s="34">
        <v>72.650000000000006</v>
      </c>
      <c r="AC7" s="34"/>
      <c r="AD7" s="29">
        <f>AB7+AC7</f>
        <v>72.650000000000006</v>
      </c>
      <c r="AE7" s="49">
        <v>123.25</v>
      </c>
      <c r="AF7" s="34">
        <v>10.15</v>
      </c>
      <c r="AG7" s="29">
        <f>AE7+AF7</f>
        <v>133.4</v>
      </c>
      <c r="AH7" s="49">
        <v>16.690000000000001</v>
      </c>
      <c r="AI7" s="34"/>
      <c r="AJ7" s="29">
        <f>AH7+AI7</f>
        <v>16.690000000000001</v>
      </c>
      <c r="AK7" s="34"/>
      <c r="AL7" s="34"/>
      <c r="AM7" s="29">
        <f>AK7+AL7</f>
        <v>0</v>
      </c>
      <c r="AN7" s="30">
        <f>D7+G7+J7+M7+P7+S7+V7+Y7+AB7+AE7+AH7+AK7</f>
        <v>241.54000000000002</v>
      </c>
      <c r="AO7" s="30">
        <f>E7+H7+K7+N7+Q7+T7+W7+Z7+AC7+AF7+AI7+AL7</f>
        <v>10.15</v>
      </c>
      <c r="AP7" s="31"/>
      <c r="AQ7" s="32"/>
    </row>
    <row r="8" spans="1:43" ht="25.5" x14ac:dyDescent="0.25">
      <c r="A8" s="6" t="s">
        <v>26</v>
      </c>
      <c r="B8" s="11" t="s">
        <v>28</v>
      </c>
      <c r="C8" s="28" t="s">
        <v>22</v>
      </c>
      <c r="D8" s="33">
        <f>38.05+6.1</f>
        <v>44.15</v>
      </c>
      <c r="E8" s="34">
        <f>7.28+6.96+6.93+7.8+31.37</f>
        <v>60.34</v>
      </c>
      <c r="F8" s="29">
        <f t="shared" ref="F8:F17" si="0">D8+E8</f>
        <v>104.49000000000001</v>
      </c>
      <c r="G8" s="34">
        <f>79.25+28.25</f>
        <v>107.5</v>
      </c>
      <c r="H8" s="34">
        <f>7.5+9.92+8.96</f>
        <v>26.380000000000003</v>
      </c>
      <c r="I8" s="29">
        <f t="shared" ref="I8:I17" si="1">G8+H8</f>
        <v>133.88</v>
      </c>
      <c r="J8" s="34"/>
      <c r="K8" s="34"/>
      <c r="L8" s="29">
        <f t="shared" ref="L8:L17" si="2">J8+K8</f>
        <v>0</v>
      </c>
      <c r="M8" s="34">
        <f>44.3+39.6</f>
        <v>83.9</v>
      </c>
      <c r="N8" s="34"/>
      <c r="O8" s="29">
        <f t="shared" ref="O8:O17" si="3">M8+N8</f>
        <v>83.9</v>
      </c>
      <c r="P8" s="34">
        <f>26.45+18.2+12.95+31.1+60</f>
        <v>148.69999999999999</v>
      </c>
      <c r="Q8" s="34">
        <v>9.4</v>
      </c>
      <c r="R8" s="29">
        <f t="shared" ref="R8:R17" si="4">P8+Q8</f>
        <v>158.1</v>
      </c>
      <c r="S8" s="34"/>
      <c r="T8" s="34"/>
      <c r="U8" s="29">
        <f t="shared" ref="U8:U17" si="5">S8+T8</f>
        <v>0</v>
      </c>
      <c r="V8" s="34">
        <f>117.5+66.2+39</f>
        <v>222.7</v>
      </c>
      <c r="W8" s="34"/>
      <c r="X8" s="29">
        <f t="shared" ref="X8:X17" si="6">V8+W8</f>
        <v>222.7</v>
      </c>
      <c r="Y8" s="34"/>
      <c r="Z8" s="34"/>
      <c r="AA8" s="29">
        <f t="shared" ref="AA8:AA17" si="7">Y8+Z8</f>
        <v>0</v>
      </c>
      <c r="AB8" s="34"/>
      <c r="AC8" s="34"/>
      <c r="AD8" s="29">
        <f t="shared" ref="AD8:AD17" si="8">AB8+AC8</f>
        <v>0</v>
      </c>
      <c r="AE8" s="49">
        <v>116.2</v>
      </c>
      <c r="AF8" s="34">
        <f>16.3+6.15</f>
        <v>22.450000000000003</v>
      </c>
      <c r="AG8" s="29">
        <f t="shared" ref="AG8:AG17" si="9">AE8+AF8</f>
        <v>138.65</v>
      </c>
      <c r="AH8" s="49">
        <v>22.15</v>
      </c>
      <c r="AI8" s="34"/>
      <c r="AJ8" s="29">
        <f t="shared" ref="AJ8:AJ17" si="10">AH8+AI8</f>
        <v>22.15</v>
      </c>
      <c r="AK8" s="34"/>
      <c r="AL8" s="34"/>
      <c r="AM8" s="29">
        <f t="shared" ref="AM8:AM17" si="11">AK8+AL8</f>
        <v>0</v>
      </c>
      <c r="AN8" s="30">
        <f t="shared" ref="AN8:AO17" si="12">D8+G8+J8+M8+P8+S8+V8+Y8+AB8+AE8+AH8+AK8</f>
        <v>745.30000000000007</v>
      </c>
      <c r="AO8" s="30">
        <f t="shared" si="12"/>
        <v>118.57000000000001</v>
      </c>
      <c r="AP8" s="31"/>
      <c r="AQ8" s="32"/>
    </row>
    <row r="9" spans="1:43" ht="24" customHeight="1" x14ac:dyDescent="0.25">
      <c r="A9" s="6" t="s">
        <v>29</v>
      </c>
      <c r="B9" s="12" t="s">
        <v>30</v>
      </c>
      <c r="C9" s="35" t="s">
        <v>45</v>
      </c>
      <c r="D9" s="34"/>
      <c r="E9" s="34">
        <v>23.4</v>
      </c>
      <c r="F9" s="29">
        <f t="shared" si="0"/>
        <v>23.4</v>
      </c>
      <c r="G9" s="34">
        <v>26.67</v>
      </c>
      <c r="H9" s="34">
        <v>72.599999999999994</v>
      </c>
      <c r="I9" s="29">
        <f t="shared" si="1"/>
        <v>99.27</v>
      </c>
      <c r="J9" s="34"/>
      <c r="K9" s="34">
        <v>55.9</v>
      </c>
      <c r="L9" s="29">
        <f t="shared" si="2"/>
        <v>55.9</v>
      </c>
      <c r="M9" s="34">
        <v>285.13</v>
      </c>
      <c r="N9" s="34">
        <v>118.88</v>
      </c>
      <c r="O9" s="29">
        <f t="shared" si="3"/>
        <v>404.01</v>
      </c>
      <c r="P9" s="34">
        <v>26.67</v>
      </c>
      <c r="Q9" s="34">
        <v>75.400000000000006</v>
      </c>
      <c r="R9" s="29">
        <f t="shared" si="4"/>
        <v>102.07000000000001</v>
      </c>
      <c r="S9" s="34"/>
      <c r="T9" s="34">
        <v>48.76</v>
      </c>
      <c r="U9" s="29">
        <f t="shared" si="5"/>
        <v>48.76</v>
      </c>
      <c r="V9" s="34"/>
      <c r="W9" s="34">
        <v>26</v>
      </c>
      <c r="X9" s="29">
        <f t="shared" si="6"/>
        <v>26</v>
      </c>
      <c r="Y9" s="34">
        <v>86.47</v>
      </c>
      <c r="Z9" s="34"/>
      <c r="AA9" s="29">
        <f t="shared" si="7"/>
        <v>86.47</v>
      </c>
      <c r="AB9" s="34">
        <v>26.67</v>
      </c>
      <c r="AC9" s="34">
        <v>28.6</v>
      </c>
      <c r="AD9" s="29">
        <f t="shared" si="8"/>
        <v>55.27</v>
      </c>
      <c r="AE9" s="34">
        <v>106.68</v>
      </c>
      <c r="AF9" s="34">
        <v>15.6</v>
      </c>
      <c r="AG9" s="29">
        <f t="shared" si="9"/>
        <v>122.28</v>
      </c>
      <c r="AH9" s="34"/>
      <c r="AI9" s="34"/>
      <c r="AJ9" s="29">
        <f t="shared" si="10"/>
        <v>0</v>
      </c>
      <c r="AK9" s="34"/>
      <c r="AL9" s="34">
        <v>18.2</v>
      </c>
      <c r="AM9" s="29">
        <f t="shared" si="11"/>
        <v>18.2</v>
      </c>
      <c r="AN9" s="30">
        <f t="shared" si="12"/>
        <v>558.29000000000008</v>
      </c>
      <c r="AO9" s="30">
        <f t="shared" si="12"/>
        <v>483.34</v>
      </c>
      <c r="AP9" s="31"/>
      <c r="AQ9" s="32"/>
    </row>
    <row r="10" spans="1:43" ht="28.5" customHeight="1" x14ac:dyDescent="0.25">
      <c r="A10" s="6" t="s">
        <v>31</v>
      </c>
      <c r="B10" s="12" t="s">
        <v>32</v>
      </c>
      <c r="C10" s="35" t="s">
        <v>47</v>
      </c>
      <c r="D10" s="34"/>
      <c r="E10" s="34"/>
      <c r="F10" s="29">
        <f t="shared" si="0"/>
        <v>0</v>
      </c>
      <c r="G10" s="34">
        <v>338.47</v>
      </c>
      <c r="H10" s="34"/>
      <c r="I10" s="29">
        <f t="shared" si="1"/>
        <v>338.47</v>
      </c>
      <c r="J10" s="34"/>
      <c r="K10" s="34"/>
      <c r="L10" s="29">
        <f t="shared" si="2"/>
        <v>0</v>
      </c>
      <c r="M10" s="34"/>
      <c r="N10" s="34"/>
      <c r="O10" s="29">
        <f t="shared" si="3"/>
        <v>0</v>
      </c>
      <c r="P10" s="34"/>
      <c r="Q10" s="34"/>
      <c r="R10" s="29">
        <f t="shared" si="4"/>
        <v>0</v>
      </c>
      <c r="S10" s="34">
        <v>26.67</v>
      </c>
      <c r="T10" s="34">
        <v>15</v>
      </c>
      <c r="U10" s="29">
        <f t="shared" si="5"/>
        <v>41.67</v>
      </c>
      <c r="V10" s="34">
        <v>26.67</v>
      </c>
      <c r="W10" s="34"/>
      <c r="X10" s="29">
        <f t="shared" si="6"/>
        <v>26.67</v>
      </c>
      <c r="Y10" s="34"/>
      <c r="Z10" s="34"/>
      <c r="AA10" s="29">
        <f t="shared" si="7"/>
        <v>0</v>
      </c>
      <c r="AB10" s="34"/>
      <c r="AC10" s="34"/>
      <c r="AD10" s="29">
        <f t="shared" si="8"/>
        <v>0</v>
      </c>
      <c r="AE10" s="34">
        <v>53.34</v>
      </c>
      <c r="AF10" s="34"/>
      <c r="AG10" s="29">
        <f t="shared" si="9"/>
        <v>53.34</v>
      </c>
      <c r="AH10" s="34"/>
      <c r="AI10" s="34"/>
      <c r="AJ10" s="29">
        <f t="shared" si="10"/>
        <v>0</v>
      </c>
      <c r="AK10" s="34"/>
      <c r="AL10" s="34"/>
      <c r="AM10" s="29">
        <f t="shared" si="11"/>
        <v>0</v>
      </c>
      <c r="AN10" s="30">
        <f t="shared" si="12"/>
        <v>445.15000000000009</v>
      </c>
      <c r="AO10" s="30">
        <f t="shared" si="12"/>
        <v>15</v>
      </c>
      <c r="AP10" s="31"/>
      <c r="AQ10" s="32"/>
    </row>
    <row r="11" spans="1:43" ht="24.75" customHeight="1" x14ac:dyDescent="0.25">
      <c r="A11" s="6" t="s">
        <v>33</v>
      </c>
      <c r="B11" s="12" t="s">
        <v>34</v>
      </c>
      <c r="C11" s="35" t="s">
        <v>48</v>
      </c>
      <c r="D11" s="34">
        <v>182.57</v>
      </c>
      <c r="E11" s="34">
        <v>80.599999999999994</v>
      </c>
      <c r="F11" s="29">
        <f t="shared" si="0"/>
        <v>263.16999999999996</v>
      </c>
      <c r="G11" s="34">
        <v>235.91</v>
      </c>
      <c r="H11" s="34">
        <v>255.59</v>
      </c>
      <c r="I11" s="29">
        <f t="shared" si="1"/>
        <v>491.5</v>
      </c>
      <c r="J11" s="34"/>
      <c r="K11" s="34">
        <v>53.82</v>
      </c>
      <c r="L11" s="29">
        <f t="shared" si="2"/>
        <v>53.82</v>
      </c>
      <c r="M11" s="34">
        <v>80.010000000000005</v>
      </c>
      <c r="N11" s="34">
        <v>43.42</v>
      </c>
      <c r="O11" s="29">
        <f t="shared" si="3"/>
        <v>123.43</v>
      </c>
      <c r="P11" s="34">
        <v>26.67</v>
      </c>
      <c r="Q11" s="34">
        <v>82.42</v>
      </c>
      <c r="R11" s="29">
        <f t="shared" si="4"/>
        <v>109.09</v>
      </c>
      <c r="S11" s="34">
        <v>133.35</v>
      </c>
      <c r="T11" s="34">
        <v>313.16000000000003</v>
      </c>
      <c r="U11" s="29">
        <f t="shared" si="5"/>
        <v>446.51</v>
      </c>
      <c r="V11" s="34">
        <v>80.010000000000005</v>
      </c>
      <c r="W11" s="34">
        <v>97.39</v>
      </c>
      <c r="X11" s="29">
        <f t="shared" si="6"/>
        <v>177.4</v>
      </c>
      <c r="Y11" s="34">
        <v>80.010000000000005</v>
      </c>
      <c r="Z11" s="34">
        <v>87.07</v>
      </c>
      <c r="AA11" s="29">
        <f t="shared" si="7"/>
        <v>167.07999999999998</v>
      </c>
      <c r="AB11" s="34">
        <v>133.35</v>
      </c>
      <c r="AC11" s="34">
        <v>21.74</v>
      </c>
      <c r="AD11" s="29">
        <f t="shared" si="8"/>
        <v>155.09</v>
      </c>
      <c r="AE11" s="34">
        <v>320.04000000000002</v>
      </c>
      <c r="AF11" s="34">
        <v>511.91</v>
      </c>
      <c r="AG11" s="29">
        <f t="shared" si="9"/>
        <v>831.95</v>
      </c>
      <c r="AH11" s="34"/>
      <c r="AI11" s="34">
        <v>21.88</v>
      </c>
      <c r="AJ11" s="29">
        <f t="shared" si="10"/>
        <v>21.88</v>
      </c>
      <c r="AK11" s="34"/>
      <c r="AL11" s="34">
        <v>83.72</v>
      </c>
      <c r="AM11" s="29">
        <f t="shared" si="11"/>
        <v>83.72</v>
      </c>
      <c r="AN11" s="30">
        <f t="shared" si="12"/>
        <v>1271.92</v>
      </c>
      <c r="AO11" s="30">
        <f t="shared" si="12"/>
        <v>1652.7200000000003</v>
      </c>
      <c r="AP11" s="31"/>
      <c r="AQ11" s="32"/>
    </row>
    <row r="12" spans="1:43" ht="28.5" customHeight="1" x14ac:dyDescent="0.25">
      <c r="A12" s="6" t="s">
        <v>23</v>
      </c>
      <c r="B12" s="12" t="s">
        <v>24</v>
      </c>
      <c r="C12" s="35" t="s">
        <v>46</v>
      </c>
      <c r="D12" s="36"/>
      <c r="E12" s="36"/>
      <c r="F12" s="29">
        <f>D12+E12</f>
        <v>0</v>
      </c>
      <c r="G12" s="36"/>
      <c r="H12" s="36"/>
      <c r="I12" s="29">
        <f>G12+H12</f>
        <v>0</v>
      </c>
      <c r="J12" s="36"/>
      <c r="K12" s="36"/>
      <c r="L12" s="29">
        <f>J12+K12</f>
        <v>0</v>
      </c>
      <c r="M12" s="36"/>
      <c r="N12" s="36"/>
      <c r="O12" s="29">
        <f>M12+N12</f>
        <v>0</v>
      </c>
      <c r="P12" s="36">
        <v>26.67</v>
      </c>
      <c r="Q12" s="36"/>
      <c r="R12" s="29">
        <f>P12+Q12</f>
        <v>26.67</v>
      </c>
      <c r="S12" s="36"/>
      <c r="T12" s="36"/>
      <c r="U12" s="29">
        <f>S12+T12</f>
        <v>0</v>
      </c>
      <c r="V12" s="36"/>
      <c r="W12" s="36"/>
      <c r="X12" s="29">
        <f>V12+W12</f>
        <v>0</v>
      </c>
      <c r="Y12" s="36"/>
      <c r="Z12" s="36"/>
      <c r="AA12" s="29">
        <f>Y12+Z12</f>
        <v>0</v>
      </c>
      <c r="AB12" s="36">
        <v>106.68</v>
      </c>
      <c r="AC12" s="36"/>
      <c r="AD12" s="29">
        <f>AB12+AC12</f>
        <v>106.68</v>
      </c>
      <c r="AE12" s="36">
        <v>80.010000000000005</v>
      </c>
      <c r="AF12" s="36"/>
      <c r="AG12" s="29">
        <f>AE12+AF12</f>
        <v>80.010000000000005</v>
      </c>
      <c r="AH12" s="36">
        <v>26.67</v>
      </c>
      <c r="AI12" s="36"/>
      <c r="AJ12" s="29">
        <f>AH12+AI12</f>
        <v>26.67</v>
      </c>
      <c r="AK12" s="36"/>
      <c r="AL12" s="36"/>
      <c r="AM12" s="29">
        <f>AK12+AL12</f>
        <v>0</v>
      </c>
      <c r="AN12" s="30">
        <f>D12+G12+J12+M12+P12+S12+V12+Y12+AB12+AE12+AH12+AK12</f>
        <v>240.03000000000003</v>
      </c>
      <c r="AO12" s="30">
        <f>E12+H12+K12+N12+Q12+T12+W12+Z12+AC12+AF12+AI12+AL12</f>
        <v>0</v>
      </c>
      <c r="AP12" s="31"/>
      <c r="AQ12" s="32"/>
    </row>
    <row r="13" spans="1:43" ht="38.25" x14ac:dyDescent="0.25">
      <c r="A13" s="6" t="s">
        <v>35</v>
      </c>
      <c r="B13" s="12" t="s">
        <v>36</v>
      </c>
      <c r="C13" s="35" t="s">
        <v>46</v>
      </c>
      <c r="D13" s="34"/>
      <c r="E13" s="34"/>
      <c r="F13" s="29">
        <f t="shared" si="0"/>
        <v>0</v>
      </c>
      <c r="G13" s="34"/>
      <c r="H13" s="34"/>
      <c r="I13" s="29">
        <f t="shared" si="1"/>
        <v>0</v>
      </c>
      <c r="J13" s="34"/>
      <c r="K13" s="34"/>
      <c r="L13" s="29">
        <f t="shared" si="2"/>
        <v>0</v>
      </c>
      <c r="M13" s="34"/>
      <c r="N13" s="34"/>
      <c r="O13" s="29">
        <f t="shared" si="3"/>
        <v>0</v>
      </c>
      <c r="P13" s="34"/>
      <c r="Q13" s="34"/>
      <c r="R13" s="29">
        <f t="shared" si="4"/>
        <v>0</v>
      </c>
      <c r="S13" s="34"/>
      <c r="T13" s="34"/>
      <c r="U13" s="29">
        <f t="shared" si="5"/>
        <v>0</v>
      </c>
      <c r="V13" s="34"/>
      <c r="W13" s="34"/>
      <c r="X13" s="29">
        <f t="shared" si="6"/>
        <v>0</v>
      </c>
      <c r="Y13" s="34"/>
      <c r="Z13" s="34"/>
      <c r="AA13" s="29">
        <f t="shared" si="7"/>
        <v>0</v>
      </c>
      <c r="AB13" s="34">
        <v>80.010000000000005</v>
      </c>
      <c r="AC13" s="34"/>
      <c r="AD13" s="29">
        <f t="shared" si="8"/>
        <v>80.010000000000005</v>
      </c>
      <c r="AE13" s="34"/>
      <c r="AF13" s="34">
        <v>153.66</v>
      </c>
      <c r="AG13" s="29">
        <f t="shared" si="9"/>
        <v>153.66</v>
      </c>
      <c r="AH13" s="34">
        <v>160.02000000000001</v>
      </c>
      <c r="AI13" s="34">
        <v>158.44</v>
      </c>
      <c r="AJ13" s="29">
        <f t="shared" si="10"/>
        <v>318.46000000000004</v>
      </c>
      <c r="AK13" s="34"/>
      <c r="AL13" s="34">
        <v>16.12</v>
      </c>
      <c r="AM13" s="29">
        <f t="shared" si="11"/>
        <v>16.12</v>
      </c>
      <c r="AN13" s="30">
        <f t="shared" si="12"/>
        <v>240.03000000000003</v>
      </c>
      <c r="AO13" s="30">
        <f t="shared" si="12"/>
        <v>328.22</v>
      </c>
      <c r="AP13" s="31"/>
      <c r="AQ13" s="32"/>
    </row>
    <row r="14" spans="1:43" ht="25.5" x14ac:dyDescent="0.25">
      <c r="A14" s="6" t="s">
        <v>37</v>
      </c>
      <c r="B14" s="12" t="s">
        <v>38</v>
      </c>
      <c r="C14" s="35" t="s">
        <v>49</v>
      </c>
      <c r="D14" s="34"/>
      <c r="E14" s="34">
        <v>89.7</v>
      </c>
      <c r="F14" s="29">
        <f t="shared" si="0"/>
        <v>89.7</v>
      </c>
      <c r="G14" s="34">
        <v>26.67</v>
      </c>
      <c r="H14" s="34">
        <v>63.44</v>
      </c>
      <c r="I14" s="29">
        <f t="shared" si="1"/>
        <v>90.11</v>
      </c>
      <c r="J14" s="34">
        <v>26.67</v>
      </c>
      <c r="K14" s="34">
        <v>17.68</v>
      </c>
      <c r="L14" s="29">
        <f t="shared" si="2"/>
        <v>44.35</v>
      </c>
      <c r="M14" s="34"/>
      <c r="N14" s="34">
        <v>321.88</v>
      </c>
      <c r="O14" s="29">
        <f t="shared" si="3"/>
        <v>321.88</v>
      </c>
      <c r="P14" s="34">
        <v>80.010000000000005</v>
      </c>
      <c r="Q14" s="34">
        <v>204.88</v>
      </c>
      <c r="R14" s="29">
        <f t="shared" si="4"/>
        <v>284.89</v>
      </c>
      <c r="S14" s="34">
        <v>26.67</v>
      </c>
      <c r="T14" s="34">
        <v>112.32</v>
      </c>
      <c r="U14" s="29">
        <f t="shared" si="5"/>
        <v>138.99</v>
      </c>
      <c r="V14" s="34"/>
      <c r="W14" s="34">
        <v>36.4</v>
      </c>
      <c r="X14" s="29">
        <f t="shared" si="6"/>
        <v>36.4</v>
      </c>
      <c r="Y14" s="34"/>
      <c r="Z14" s="34">
        <v>20.8</v>
      </c>
      <c r="AA14" s="29">
        <f t="shared" si="7"/>
        <v>20.8</v>
      </c>
      <c r="AB14" s="34"/>
      <c r="AC14" s="34">
        <v>249.86</v>
      </c>
      <c r="AD14" s="29">
        <f t="shared" si="8"/>
        <v>249.86</v>
      </c>
      <c r="AE14" s="34"/>
      <c r="AF14" s="34">
        <v>262.86</v>
      </c>
      <c r="AG14" s="29">
        <f t="shared" si="9"/>
        <v>262.86</v>
      </c>
      <c r="AH14" s="34">
        <v>160.02000000000001</v>
      </c>
      <c r="AI14" s="34">
        <v>346.06</v>
      </c>
      <c r="AJ14" s="29">
        <f t="shared" si="10"/>
        <v>506.08000000000004</v>
      </c>
      <c r="AK14" s="34">
        <v>53.34</v>
      </c>
      <c r="AL14" s="34">
        <v>170.04</v>
      </c>
      <c r="AM14" s="29">
        <f t="shared" si="11"/>
        <v>223.38</v>
      </c>
      <c r="AN14" s="30">
        <f t="shared" si="12"/>
        <v>373.38000000000011</v>
      </c>
      <c r="AO14" s="30">
        <f t="shared" si="12"/>
        <v>1895.9199999999996</v>
      </c>
      <c r="AP14" s="31"/>
      <c r="AQ14" s="32"/>
    </row>
    <row r="15" spans="1:43" ht="21.75" customHeight="1" x14ac:dyDescent="0.25">
      <c r="A15" s="6" t="s">
        <v>39</v>
      </c>
      <c r="B15" s="15" t="s">
        <v>40</v>
      </c>
      <c r="C15" s="37" t="s">
        <v>50</v>
      </c>
      <c r="D15" s="38"/>
      <c r="E15" s="38"/>
      <c r="F15" s="29">
        <f t="shared" si="0"/>
        <v>0</v>
      </c>
      <c r="G15" s="38">
        <v>26.67</v>
      </c>
      <c r="H15" s="38"/>
      <c r="I15" s="29">
        <f t="shared" si="1"/>
        <v>26.67</v>
      </c>
      <c r="J15" s="38">
        <v>26.67</v>
      </c>
      <c r="K15" s="38"/>
      <c r="L15" s="29">
        <f t="shared" si="2"/>
        <v>26.67</v>
      </c>
      <c r="M15" s="38"/>
      <c r="N15" s="38"/>
      <c r="O15" s="29">
        <f t="shared" si="3"/>
        <v>0</v>
      </c>
      <c r="P15" s="38"/>
      <c r="Q15" s="38"/>
      <c r="R15" s="29">
        <f t="shared" si="4"/>
        <v>0</v>
      </c>
      <c r="S15" s="38"/>
      <c r="T15" s="38"/>
      <c r="U15" s="29">
        <f t="shared" si="5"/>
        <v>0</v>
      </c>
      <c r="V15" s="38">
        <v>160.02000000000001</v>
      </c>
      <c r="W15" s="38">
        <v>240.26</v>
      </c>
      <c r="X15" s="29">
        <f t="shared" si="6"/>
        <v>400.28</v>
      </c>
      <c r="Y15" s="38"/>
      <c r="Z15" s="38"/>
      <c r="AA15" s="29">
        <f t="shared" si="7"/>
        <v>0</v>
      </c>
      <c r="AB15" s="38"/>
      <c r="AC15" s="38"/>
      <c r="AD15" s="29">
        <f t="shared" si="8"/>
        <v>0</v>
      </c>
      <c r="AE15" s="38">
        <v>53.34</v>
      </c>
      <c r="AF15" s="38">
        <v>34.97</v>
      </c>
      <c r="AG15" s="29">
        <f t="shared" si="9"/>
        <v>88.31</v>
      </c>
      <c r="AH15" s="38">
        <v>106.68</v>
      </c>
      <c r="AI15" s="38"/>
      <c r="AJ15" s="29">
        <f t="shared" si="10"/>
        <v>106.68</v>
      </c>
      <c r="AK15" s="38"/>
      <c r="AL15" s="38"/>
      <c r="AM15" s="29">
        <f t="shared" si="11"/>
        <v>0</v>
      </c>
      <c r="AN15" s="30">
        <f t="shared" si="12"/>
        <v>373.38000000000005</v>
      </c>
      <c r="AO15" s="30">
        <f t="shared" si="12"/>
        <v>275.23</v>
      </c>
      <c r="AP15" s="39"/>
      <c r="AQ15" s="40"/>
    </row>
    <row r="16" spans="1:43" ht="26.25" customHeight="1" x14ac:dyDescent="0.25">
      <c r="A16" s="6" t="s">
        <v>41</v>
      </c>
      <c r="B16" s="15" t="s">
        <v>42</v>
      </c>
      <c r="C16" s="37" t="s">
        <v>51</v>
      </c>
      <c r="D16" s="38"/>
      <c r="E16" s="38"/>
      <c r="F16" s="29">
        <f t="shared" si="0"/>
        <v>0</v>
      </c>
      <c r="G16" s="38"/>
      <c r="H16" s="38"/>
      <c r="I16" s="29">
        <f t="shared" si="1"/>
        <v>0</v>
      </c>
      <c r="J16" s="38">
        <v>26.67</v>
      </c>
      <c r="K16" s="38">
        <v>35.200000000000003</v>
      </c>
      <c r="L16" s="29">
        <f t="shared" si="2"/>
        <v>61.870000000000005</v>
      </c>
      <c r="M16" s="38"/>
      <c r="N16" s="38"/>
      <c r="O16" s="29">
        <f t="shared" si="3"/>
        <v>0</v>
      </c>
      <c r="P16" s="38"/>
      <c r="Q16" s="38"/>
      <c r="R16" s="29">
        <f t="shared" si="4"/>
        <v>0</v>
      </c>
      <c r="S16" s="38"/>
      <c r="T16" s="38">
        <v>28.08</v>
      </c>
      <c r="U16" s="29">
        <f t="shared" si="5"/>
        <v>28.08</v>
      </c>
      <c r="V16" s="38"/>
      <c r="W16" s="38"/>
      <c r="X16" s="29">
        <f t="shared" si="6"/>
        <v>0</v>
      </c>
      <c r="Y16" s="38"/>
      <c r="Z16" s="38"/>
      <c r="AA16" s="29">
        <f t="shared" si="7"/>
        <v>0</v>
      </c>
      <c r="AB16" s="38">
        <v>53.34</v>
      </c>
      <c r="AC16" s="38">
        <v>32.5</v>
      </c>
      <c r="AD16" s="29">
        <f t="shared" si="8"/>
        <v>85.84</v>
      </c>
      <c r="AE16" s="38"/>
      <c r="AF16" s="38"/>
      <c r="AG16" s="29">
        <f t="shared" si="9"/>
        <v>0</v>
      </c>
      <c r="AH16" s="38"/>
      <c r="AI16" s="38">
        <v>20.8</v>
      </c>
      <c r="AJ16" s="29">
        <f t="shared" si="10"/>
        <v>20.8</v>
      </c>
      <c r="AK16" s="38">
        <v>26.67</v>
      </c>
      <c r="AL16" s="38"/>
      <c r="AM16" s="29">
        <f t="shared" si="11"/>
        <v>26.67</v>
      </c>
      <c r="AN16" s="30">
        <f t="shared" si="12"/>
        <v>106.68</v>
      </c>
      <c r="AO16" s="30">
        <f t="shared" si="12"/>
        <v>116.58</v>
      </c>
      <c r="AP16" s="39"/>
      <c r="AQ16" s="40"/>
    </row>
    <row r="17" spans="1:43" ht="26.25" thickBot="1" x14ac:dyDescent="0.3">
      <c r="A17" s="6" t="s">
        <v>43</v>
      </c>
      <c r="B17" s="15" t="s">
        <v>44</v>
      </c>
      <c r="C17" s="41" t="s">
        <v>52</v>
      </c>
      <c r="D17" s="42">
        <v>209.24</v>
      </c>
      <c r="E17" s="43">
        <v>293.2</v>
      </c>
      <c r="F17" s="29">
        <f t="shared" si="0"/>
        <v>502.44</v>
      </c>
      <c r="G17" s="42"/>
      <c r="H17" s="43"/>
      <c r="I17" s="29">
        <f t="shared" si="1"/>
        <v>0</v>
      </c>
      <c r="J17" s="42"/>
      <c r="K17" s="43">
        <v>36.4</v>
      </c>
      <c r="L17" s="29">
        <f t="shared" si="2"/>
        <v>36.4</v>
      </c>
      <c r="M17" s="42"/>
      <c r="N17" s="43">
        <v>17.68</v>
      </c>
      <c r="O17" s="29">
        <f t="shared" si="3"/>
        <v>17.68</v>
      </c>
      <c r="P17" s="42"/>
      <c r="Q17" s="43">
        <v>15.6</v>
      </c>
      <c r="R17" s="29">
        <f t="shared" si="4"/>
        <v>15.6</v>
      </c>
      <c r="S17" s="42">
        <v>26.67</v>
      </c>
      <c r="T17" s="43">
        <v>66.040000000000006</v>
      </c>
      <c r="U17" s="29">
        <f t="shared" si="5"/>
        <v>92.710000000000008</v>
      </c>
      <c r="V17" s="42"/>
      <c r="W17" s="43"/>
      <c r="X17" s="29">
        <f t="shared" si="6"/>
        <v>0</v>
      </c>
      <c r="Y17" s="42"/>
      <c r="Z17" s="43"/>
      <c r="AA17" s="29">
        <f t="shared" si="7"/>
        <v>0</v>
      </c>
      <c r="AB17" s="42">
        <v>80.010000000000005</v>
      </c>
      <c r="AC17" s="43">
        <v>160.55000000000001</v>
      </c>
      <c r="AD17" s="29">
        <f t="shared" si="8"/>
        <v>240.56</v>
      </c>
      <c r="AE17" s="42">
        <v>53.34</v>
      </c>
      <c r="AF17" s="43">
        <v>55.64</v>
      </c>
      <c r="AG17" s="29">
        <f t="shared" si="9"/>
        <v>108.98</v>
      </c>
      <c r="AH17" s="42"/>
      <c r="AI17" s="43">
        <v>70.72</v>
      </c>
      <c r="AJ17" s="29">
        <f t="shared" si="10"/>
        <v>70.72</v>
      </c>
      <c r="AK17" s="42"/>
      <c r="AL17" s="43"/>
      <c r="AM17" s="29">
        <f t="shared" si="11"/>
        <v>0</v>
      </c>
      <c r="AN17" s="30">
        <f t="shared" si="12"/>
        <v>369.26</v>
      </c>
      <c r="AO17" s="30">
        <f t="shared" si="12"/>
        <v>715.83</v>
      </c>
      <c r="AP17" s="39"/>
      <c r="AQ17" s="40"/>
    </row>
    <row r="18" spans="1:43" ht="16.5" thickTop="1" thickBot="1" x14ac:dyDescent="0.3">
      <c r="A18" s="13"/>
      <c r="B18" s="13"/>
      <c r="C18" s="44"/>
      <c r="D18" s="45">
        <f t="shared" ref="D18:AO18" si="13">SUM(D7:D17)</f>
        <v>435.96000000000004</v>
      </c>
      <c r="E18" s="45">
        <f t="shared" si="13"/>
        <v>547.24</v>
      </c>
      <c r="F18" s="46">
        <f t="shared" si="13"/>
        <v>983.19999999999993</v>
      </c>
      <c r="G18" s="45">
        <f t="shared" si="13"/>
        <v>761.89</v>
      </c>
      <c r="H18" s="45">
        <f t="shared" si="13"/>
        <v>418.01</v>
      </c>
      <c r="I18" s="46">
        <f t="shared" si="13"/>
        <v>1179.8999999999999</v>
      </c>
      <c r="J18" s="45">
        <f t="shared" si="13"/>
        <v>80.010000000000005</v>
      </c>
      <c r="K18" s="45">
        <f t="shared" si="13"/>
        <v>199.00000000000003</v>
      </c>
      <c r="L18" s="46">
        <f t="shared" si="13"/>
        <v>279.01</v>
      </c>
      <c r="M18" s="45">
        <f t="shared" si="13"/>
        <v>449.03999999999996</v>
      </c>
      <c r="N18" s="45">
        <f t="shared" si="13"/>
        <v>501.86</v>
      </c>
      <c r="O18" s="46">
        <f t="shared" si="13"/>
        <v>950.89999999999986</v>
      </c>
      <c r="P18" s="45">
        <f t="shared" si="13"/>
        <v>308.72000000000003</v>
      </c>
      <c r="Q18" s="45">
        <f t="shared" si="13"/>
        <v>387.70000000000005</v>
      </c>
      <c r="R18" s="46">
        <f t="shared" si="13"/>
        <v>696.42</v>
      </c>
      <c r="S18" s="45">
        <f t="shared" si="13"/>
        <v>242.31</v>
      </c>
      <c r="T18" s="45">
        <f t="shared" si="13"/>
        <v>583.36</v>
      </c>
      <c r="U18" s="46">
        <f t="shared" si="13"/>
        <v>825.67000000000007</v>
      </c>
      <c r="V18" s="45">
        <f t="shared" si="13"/>
        <v>489.4</v>
      </c>
      <c r="W18" s="45">
        <f t="shared" si="13"/>
        <v>400.04999999999995</v>
      </c>
      <c r="X18" s="46">
        <f t="shared" si="13"/>
        <v>889.44999999999993</v>
      </c>
      <c r="Y18" s="45">
        <f t="shared" si="13"/>
        <v>166.48000000000002</v>
      </c>
      <c r="Z18" s="45">
        <f t="shared" si="13"/>
        <v>107.86999999999999</v>
      </c>
      <c r="AA18" s="46">
        <f t="shared" si="13"/>
        <v>274.34999999999997</v>
      </c>
      <c r="AB18" s="45">
        <f t="shared" si="13"/>
        <v>552.71</v>
      </c>
      <c r="AC18" s="45">
        <f t="shared" si="13"/>
        <v>493.25000000000006</v>
      </c>
      <c r="AD18" s="46">
        <f t="shared" si="13"/>
        <v>1045.96</v>
      </c>
      <c r="AE18" s="45">
        <f t="shared" si="13"/>
        <v>906.2</v>
      </c>
      <c r="AF18" s="45">
        <f t="shared" si="13"/>
        <v>1067.24</v>
      </c>
      <c r="AG18" s="46">
        <f t="shared" si="13"/>
        <v>1973.44</v>
      </c>
      <c r="AH18" s="45">
        <f t="shared" si="13"/>
        <v>492.23000000000008</v>
      </c>
      <c r="AI18" s="45">
        <f t="shared" si="13"/>
        <v>617.9</v>
      </c>
      <c r="AJ18" s="46">
        <f t="shared" si="13"/>
        <v>1110.1300000000001</v>
      </c>
      <c r="AK18" s="45">
        <f t="shared" si="13"/>
        <v>80.010000000000005</v>
      </c>
      <c r="AL18" s="45">
        <f t="shared" si="13"/>
        <v>288.08</v>
      </c>
      <c r="AM18" s="46">
        <f t="shared" si="13"/>
        <v>368.09000000000003</v>
      </c>
      <c r="AN18" s="47">
        <f t="shared" si="13"/>
        <v>4964.9600000000019</v>
      </c>
      <c r="AO18" s="47">
        <f t="shared" si="13"/>
        <v>5611.5599999999995</v>
      </c>
      <c r="AP18" s="47"/>
      <c r="AQ18" s="48"/>
    </row>
    <row r="19" spans="1:43" ht="15.75" thickTop="1" x14ac:dyDescent="0.25"/>
  </sheetData>
  <customSheetViews>
    <customSheetView guid="{8C92F6CA-E558-4F22-A553-954EAC3C34CE}" scale="90">
      <pageMargins left="0.7" right="0.7" top="0.75" bottom="0.75" header="0.3" footer="0.3"/>
      <pageSetup paperSize="9" orientation="portrait" verticalDpi="0" r:id="rId1"/>
    </customSheetView>
    <customSheetView guid="{ABF30F46-B438-4CFD-AC58-A4E6386E713E}" topLeftCell="A4">
      <selection activeCell="A9" sqref="A9"/>
      <pageMargins left="0.7" right="0.7" top="0.75" bottom="0.75" header="0.3" footer="0.3"/>
      <pageSetup paperSize="9" orientation="portrait" verticalDpi="0" r:id="rId2"/>
    </customSheetView>
  </customSheetViews>
  <mergeCells count="14">
    <mergeCell ref="AN5:AQ5"/>
    <mergeCell ref="V5:W5"/>
    <mergeCell ref="Y5:Z5"/>
    <mergeCell ref="AB5:AC5"/>
    <mergeCell ref="AE5:AF5"/>
    <mergeCell ref="AH5:AI5"/>
    <mergeCell ref="AK5:AL5"/>
    <mergeCell ref="G2:T2"/>
    <mergeCell ref="D5:E5"/>
    <mergeCell ref="G5:H5"/>
    <mergeCell ref="J5:K5"/>
    <mergeCell ref="M5:N5"/>
    <mergeCell ref="P5:Q5"/>
    <mergeCell ref="S5:T5"/>
  </mergeCells>
  <pageMargins left="0.7" right="0.7" top="0.75" bottom="0.75" header="0.3" footer="0.3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0"/>
  <sheetViews>
    <sheetView zoomScale="85" zoomScaleNormal="85" workbookViewId="0"/>
  </sheetViews>
  <sheetFormatPr baseColWidth="10" defaultRowHeight="15" x14ac:dyDescent="0.25"/>
  <cols>
    <col min="1" max="1" width="11.42578125" style="14"/>
    <col min="2" max="2" width="34" style="14" customWidth="1"/>
    <col min="3" max="3" width="100.7109375" style="14" customWidth="1"/>
    <col min="4" max="4" width="15.42578125" style="14" bestFit="1" customWidth="1"/>
    <col min="5" max="5" width="22.28515625" style="82" customWidth="1"/>
    <col min="6" max="6" width="30.7109375" style="14" customWidth="1"/>
    <col min="7" max="16384" width="11.42578125" style="14"/>
  </cols>
  <sheetData>
    <row r="1" spans="1:6" x14ac:dyDescent="0.25">
      <c r="B1" s="50" t="s">
        <v>53</v>
      </c>
      <c r="C1" s="51"/>
      <c r="D1" s="51"/>
      <c r="E1" s="52"/>
      <c r="F1" s="51"/>
    </row>
    <row r="2" spans="1:6" ht="30" x14ac:dyDescent="0.25">
      <c r="A2" s="53"/>
      <c r="B2" s="54" t="s">
        <v>54</v>
      </c>
      <c r="C2" s="54" t="s">
        <v>55</v>
      </c>
      <c r="D2" s="54" t="s">
        <v>56</v>
      </c>
      <c r="E2" s="55" t="s">
        <v>57</v>
      </c>
      <c r="F2" s="54" t="s">
        <v>58</v>
      </c>
    </row>
    <row r="3" spans="1:6" x14ac:dyDescent="0.25">
      <c r="A3" s="56" t="s">
        <v>59</v>
      </c>
      <c r="B3" s="57" t="s">
        <v>60</v>
      </c>
      <c r="C3" s="57" t="s">
        <v>61</v>
      </c>
      <c r="D3" s="58">
        <v>139.16999999999999</v>
      </c>
      <c r="E3" s="59" t="s">
        <v>62</v>
      </c>
      <c r="F3" s="60" t="s">
        <v>63</v>
      </c>
    </row>
    <row r="4" spans="1:6" ht="30" x14ac:dyDescent="0.25">
      <c r="A4" s="56" t="s">
        <v>64</v>
      </c>
      <c r="B4" s="57" t="s">
        <v>65</v>
      </c>
      <c r="C4" s="57" t="s">
        <v>66</v>
      </c>
      <c r="D4" s="61" t="s">
        <v>67</v>
      </c>
      <c r="E4" s="59" t="s">
        <v>68</v>
      </c>
      <c r="F4" s="60" t="s">
        <v>63</v>
      </c>
    </row>
    <row r="5" spans="1:6" ht="30" x14ac:dyDescent="0.25">
      <c r="A5" s="56" t="s">
        <v>69</v>
      </c>
      <c r="B5" s="57" t="s">
        <v>70</v>
      </c>
      <c r="C5" s="57" t="s">
        <v>71</v>
      </c>
      <c r="D5" s="62" t="s">
        <v>72</v>
      </c>
      <c r="E5" s="59" t="s">
        <v>68</v>
      </c>
      <c r="F5" s="60" t="s">
        <v>63</v>
      </c>
    </row>
    <row r="6" spans="1:6" ht="30" x14ac:dyDescent="0.25">
      <c r="A6" s="56" t="s">
        <v>73</v>
      </c>
      <c r="B6" s="57" t="s">
        <v>74</v>
      </c>
      <c r="C6" s="57" t="s">
        <v>75</v>
      </c>
      <c r="D6" s="61" t="s">
        <v>76</v>
      </c>
      <c r="E6" s="59" t="s">
        <v>68</v>
      </c>
      <c r="F6" s="60" t="s">
        <v>63</v>
      </c>
    </row>
    <row r="7" spans="1:6" x14ac:dyDescent="0.25">
      <c r="A7" s="56" t="s">
        <v>77</v>
      </c>
      <c r="B7" s="63" t="s">
        <v>78</v>
      </c>
      <c r="C7" s="63" t="s">
        <v>79</v>
      </c>
      <c r="D7" s="58">
        <v>64.8</v>
      </c>
      <c r="E7" s="59" t="s">
        <v>80</v>
      </c>
      <c r="F7" s="60" t="s">
        <v>63</v>
      </c>
    </row>
    <row r="8" spans="1:6" s="67" customFormat="1" x14ac:dyDescent="0.25">
      <c r="A8" s="56" t="s">
        <v>81</v>
      </c>
      <c r="B8" s="63" t="s">
        <v>82</v>
      </c>
      <c r="C8" s="63" t="s">
        <v>83</v>
      </c>
      <c r="D8" s="64">
        <v>146</v>
      </c>
      <c r="E8" s="65" t="s">
        <v>62</v>
      </c>
      <c r="F8" s="66" t="s">
        <v>63</v>
      </c>
    </row>
    <row r="9" spans="1:6" s="67" customFormat="1" x14ac:dyDescent="0.25">
      <c r="A9" s="56" t="s">
        <v>84</v>
      </c>
      <c r="B9" s="63" t="s">
        <v>85</v>
      </c>
      <c r="C9" s="63" t="s">
        <v>86</v>
      </c>
      <c r="D9" s="68">
        <v>154.66999999999999</v>
      </c>
      <c r="E9" s="65" t="s">
        <v>80</v>
      </c>
      <c r="F9" s="66" t="s">
        <v>63</v>
      </c>
    </row>
    <row r="10" spans="1:6" s="67" customFormat="1" x14ac:dyDescent="0.25">
      <c r="A10" s="56" t="s">
        <v>87</v>
      </c>
      <c r="B10" s="69" t="s">
        <v>88</v>
      </c>
      <c r="C10" s="63" t="s">
        <v>89</v>
      </c>
      <c r="D10" s="68">
        <v>73.44</v>
      </c>
      <c r="E10" s="65" t="s">
        <v>80</v>
      </c>
      <c r="F10" s="66" t="s">
        <v>63</v>
      </c>
    </row>
    <row r="11" spans="1:6" s="67" customFormat="1" ht="30" x14ac:dyDescent="0.25">
      <c r="A11" s="56" t="s">
        <v>90</v>
      </c>
      <c r="B11" s="69" t="s">
        <v>88</v>
      </c>
      <c r="C11" s="63" t="s">
        <v>89</v>
      </c>
      <c r="D11" s="70">
        <v>28.95</v>
      </c>
      <c r="E11" s="60" t="s">
        <v>91</v>
      </c>
      <c r="F11" s="60" t="s">
        <v>92</v>
      </c>
    </row>
    <row r="12" spans="1:6" s="67" customFormat="1" x14ac:dyDescent="0.25">
      <c r="A12" s="56" t="s">
        <v>93</v>
      </c>
      <c r="B12" s="69" t="s">
        <v>94</v>
      </c>
      <c r="C12" s="63" t="s">
        <v>95</v>
      </c>
      <c r="D12" s="68">
        <v>284.02</v>
      </c>
      <c r="E12" s="65" t="s">
        <v>80</v>
      </c>
      <c r="F12" s="66" t="s">
        <v>63</v>
      </c>
    </row>
    <row r="13" spans="1:6" s="67" customFormat="1" ht="30" x14ac:dyDescent="0.25">
      <c r="A13" s="56" t="s">
        <v>96</v>
      </c>
      <c r="B13" s="63" t="s">
        <v>97</v>
      </c>
      <c r="C13" s="63" t="s">
        <v>98</v>
      </c>
      <c r="D13" s="68">
        <v>105.84</v>
      </c>
      <c r="E13" s="65" t="s">
        <v>80</v>
      </c>
      <c r="F13" s="66" t="s">
        <v>63</v>
      </c>
    </row>
    <row r="14" spans="1:6" s="67" customFormat="1" ht="30" x14ac:dyDescent="0.25">
      <c r="A14" s="56" t="s">
        <v>99</v>
      </c>
      <c r="B14" s="63" t="s">
        <v>97</v>
      </c>
      <c r="C14" s="63" t="s">
        <v>98</v>
      </c>
      <c r="D14" s="71">
        <v>72.650000000000006</v>
      </c>
      <c r="E14" s="60" t="s">
        <v>91</v>
      </c>
      <c r="F14" s="60" t="s">
        <v>92</v>
      </c>
    </row>
    <row r="15" spans="1:6" s="67" customFormat="1" x14ac:dyDescent="0.25">
      <c r="A15" s="56" t="s">
        <v>100</v>
      </c>
      <c r="B15" s="69" t="s">
        <v>101</v>
      </c>
      <c r="C15" s="63" t="s">
        <v>102</v>
      </c>
      <c r="D15" s="68">
        <v>347.76</v>
      </c>
      <c r="E15" s="65" t="s">
        <v>68</v>
      </c>
      <c r="F15" s="66" t="s">
        <v>63</v>
      </c>
    </row>
    <row r="16" spans="1:6" s="67" customFormat="1" ht="30" x14ac:dyDescent="0.25">
      <c r="A16" s="56" t="s">
        <v>103</v>
      </c>
      <c r="B16" s="69" t="s">
        <v>101</v>
      </c>
      <c r="C16" s="63" t="s">
        <v>102</v>
      </c>
      <c r="D16" s="71">
        <v>78.5</v>
      </c>
      <c r="E16" s="60" t="s">
        <v>104</v>
      </c>
      <c r="F16" s="60" t="s">
        <v>92</v>
      </c>
    </row>
    <row r="17" spans="1:6" s="67" customFormat="1" x14ac:dyDescent="0.25">
      <c r="A17" s="56" t="s">
        <v>105</v>
      </c>
      <c r="B17" s="69" t="s">
        <v>106</v>
      </c>
      <c r="C17" s="63" t="s">
        <v>107</v>
      </c>
      <c r="D17" s="68">
        <v>118.06</v>
      </c>
      <c r="E17" s="65" t="s">
        <v>80</v>
      </c>
      <c r="F17" s="66" t="s">
        <v>63</v>
      </c>
    </row>
    <row r="18" spans="1:6" s="67" customFormat="1" ht="30" x14ac:dyDescent="0.25">
      <c r="A18" s="56" t="s">
        <v>108</v>
      </c>
      <c r="B18" s="69" t="s">
        <v>106</v>
      </c>
      <c r="C18" s="63" t="s">
        <v>107</v>
      </c>
      <c r="D18" s="64">
        <v>54.9</v>
      </c>
      <c r="E18" s="60" t="s">
        <v>91</v>
      </c>
      <c r="F18" s="60" t="s">
        <v>92</v>
      </c>
    </row>
    <row r="19" spans="1:6" s="67" customFormat="1" x14ac:dyDescent="0.25">
      <c r="A19" s="56" t="s">
        <v>109</v>
      </c>
      <c r="B19" s="69" t="s">
        <v>110</v>
      </c>
      <c r="C19" s="63" t="s">
        <v>111</v>
      </c>
      <c r="D19" s="64">
        <v>0</v>
      </c>
      <c r="E19" s="72" t="s">
        <v>112</v>
      </c>
      <c r="F19" s="66"/>
    </row>
    <row r="20" spans="1:6" s="67" customFormat="1" ht="30" x14ac:dyDescent="0.25">
      <c r="A20" s="56" t="s">
        <v>113</v>
      </c>
      <c r="B20" s="69" t="s">
        <v>110</v>
      </c>
      <c r="C20" s="63" t="s">
        <v>111</v>
      </c>
      <c r="D20" s="64">
        <v>16.690000000000001</v>
      </c>
      <c r="E20" s="60" t="s">
        <v>91</v>
      </c>
      <c r="F20" s="60" t="s">
        <v>92</v>
      </c>
    </row>
    <row r="21" spans="1:6" s="67" customFormat="1" x14ac:dyDescent="0.25">
      <c r="A21" s="56" t="s">
        <v>114</v>
      </c>
      <c r="B21" s="69" t="s">
        <v>115</v>
      </c>
      <c r="C21" s="63" t="s">
        <v>116</v>
      </c>
      <c r="D21" s="68">
        <v>19.850000000000001</v>
      </c>
      <c r="E21" s="65" t="s">
        <v>117</v>
      </c>
      <c r="F21" s="66" t="s">
        <v>63</v>
      </c>
    </row>
    <row r="22" spans="1:6" s="79" customFormat="1" x14ac:dyDescent="0.25">
      <c r="A22" s="73"/>
      <c r="B22" s="74"/>
      <c r="C22" s="75"/>
      <c r="D22" s="76"/>
      <c r="E22" s="77"/>
      <c r="F22" s="78"/>
    </row>
    <row r="23" spans="1:6" x14ac:dyDescent="0.25">
      <c r="B23" s="50" t="s">
        <v>118</v>
      </c>
      <c r="C23" s="51"/>
      <c r="D23" s="51"/>
      <c r="E23" s="52"/>
      <c r="F23" s="51"/>
    </row>
    <row r="24" spans="1:6" x14ac:dyDescent="0.25">
      <c r="A24" s="53"/>
      <c r="B24" s="54" t="s">
        <v>54</v>
      </c>
      <c r="C24" s="54" t="s">
        <v>55</v>
      </c>
      <c r="D24" s="54" t="s">
        <v>56</v>
      </c>
      <c r="E24" s="55" t="s">
        <v>57</v>
      </c>
      <c r="F24" s="54" t="s">
        <v>58</v>
      </c>
    </row>
    <row r="25" spans="1:6" x14ac:dyDescent="0.25">
      <c r="A25" s="56" t="s">
        <v>59</v>
      </c>
      <c r="B25" s="57" t="s">
        <v>60</v>
      </c>
      <c r="C25" s="80" t="s">
        <v>61</v>
      </c>
      <c r="D25" s="58">
        <v>139.16999999999999</v>
      </c>
      <c r="E25" s="59" t="s">
        <v>62</v>
      </c>
      <c r="F25" s="60" t="s">
        <v>63</v>
      </c>
    </row>
    <row r="26" spans="1:6" ht="45" x14ac:dyDescent="0.25">
      <c r="A26" s="56" t="s">
        <v>64</v>
      </c>
      <c r="B26" s="57" t="s">
        <v>60</v>
      </c>
      <c r="C26" s="80" t="s">
        <v>61</v>
      </c>
      <c r="D26" s="81">
        <v>51.43</v>
      </c>
      <c r="E26" s="60" t="s">
        <v>119</v>
      </c>
      <c r="F26" s="60" t="s">
        <v>92</v>
      </c>
    </row>
    <row r="27" spans="1:6" ht="30" x14ac:dyDescent="0.25">
      <c r="A27" s="56" t="s">
        <v>69</v>
      </c>
      <c r="B27" s="57" t="s">
        <v>65</v>
      </c>
      <c r="C27" s="57" t="s">
        <v>66</v>
      </c>
      <c r="D27" s="62" t="s">
        <v>120</v>
      </c>
      <c r="E27" s="59" t="s">
        <v>68</v>
      </c>
      <c r="F27" s="60" t="s">
        <v>63</v>
      </c>
    </row>
    <row r="28" spans="1:6" ht="30" x14ac:dyDescent="0.25">
      <c r="A28" s="56" t="s">
        <v>73</v>
      </c>
      <c r="B28" s="57" t="s">
        <v>65</v>
      </c>
      <c r="C28" s="80" t="s">
        <v>66</v>
      </c>
      <c r="D28" s="81">
        <v>53.06</v>
      </c>
      <c r="E28" s="60" t="s">
        <v>121</v>
      </c>
      <c r="F28" s="60" t="s">
        <v>92</v>
      </c>
    </row>
    <row r="29" spans="1:6" ht="30" x14ac:dyDescent="0.25">
      <c r="A29" s="56" t="s">
        <v>77</v>
      </c>
      <c r="B29" s="57" t="s">
        <v>70</v>
      </c>
      <c r="C29" s="57" t="s">
        <v>71</v>
      </c>
      <c r="D29" s="62" t="s">
        <v>72</v>
      </c>
      <c r="E29" s="59" t="s">
        <v>68</v>
      </c>
      <c r="F29" s="60" t="s">
        <v>63</v>
      </c>
    </row>
    <row r="30" spans="1:6" ht="45" x14ac:dyDescent="0.25">
      <c r="A30" s="56" t="s">
        <v>81</v>
      </c>
      <c r="B30" s="57" t="s">
        <v>70</v>
      </c>
      <c r="C30" s="57" t="s">
        <v>71</v>
      </c>
      <c r="D30" s="81">
        <v>133.88</v>
      </c>
      <c r="E30" s="60" t="s">
        <v>119</v>
      </c>
      <c r="F30" s="60" t="s">
        <v>92</v>
      </c>
    </row>
    <row r="31" spans="1:6" ht="30" x14ac:dyDescent="0.25">
      <c r="A31" s="56" t="s">
        <v>84</v>
      </c>
      <c r="B31" s="57" t="s">
        <v>74</v>
      </c>
      <c r="C31" s="57" t="s">
        <v>75</v>
      </c>
      <c r="D31" s="61" t="s">
        <v>76</v>
      </c>
      <c r="E31" s="59" t="s">
        <v>68</v>
      </c>
      <c r="F31" s="60" t="s">
        <v>63</v>
      </c>
    </row>
    <row r="32" spans="1:6" x14ac:dyDescent="0.25">
      <c r="A32" s="56" t="s">
        <v>87</v>
      </c>
      <c r="B32" s="63" t="s">
        <v>78</v>
      </c>
      <c r="C32" s="63" t="s">
        <v>79</v>
      </c>
      <c r="D32" s="58">
        <v>64.8</v>
      </c>
      <c r="E32" s="59" t="s">
        <v>80</v>
      </c>
      <c r="F32" s="60" t="s">
        <v>63</v>
      </c>
    </row>
    <row r="33" spans="1:6" ht="45" x14ac:dyDescent="0.25">
      <c r="A33" s="56" t="s">
        <v>90</v>
      </c>
      <c r="B33" s="63" t="s">
        <v>78</v>
      </c>
      <c r="C33" s="63" t="s">
        <v>79</v>
      </c>
      <c r="D33" s="81">
        <v>83.9</v>
      </c>
      <c r="E33" s="60" t="s">
        <v>122</v>
      </c>
      <c r="F33" s="60" t="s">
        <v>92</v>
      </c>
    </row>
    <row r="34" spans="1:6" s="67" customFormat="1" x14ac:dyDescent="0.25">
      <c r="A34" s="56" t="s">
        <v>93</v>
      </c>
      <c r="B34" s="63" t="s">
        <v>82</v>
      </c>
      <c r="C34" s="63" t="s">
        <v>83</v>
      </c>
      <c r="D34" s="64">
        <v>146</v>
      </c>
      <c r="E34" s="65" t="s">
        <v>62</v>
      </c>
      <c r="F34" s="66" t="s">
        <v>63</v>
      </c>
    </row>
    <row r="35" spans="1:6" s="67" customFormat="1" ht="45" x14ac:dyDescent="0.25">
      <c r="A35" s="56" t="s">
        <v>96</v>
      </c>
      <c r="B35" s="63" t="s">
        <v>82</v>
      </c>
      <c r="C35" s="63" t="s">
        <v>83</v>
      </c>
      <c r="D35" s="81">
        <v>67</v>
      </c>
      <c r="E35" s="60" t="s">
        <v>123</v>
      </c>
      <c r="F35" s="60" t="s">
        <v>92</v>
      </c>
    </row>
    <row r="36" spans="1:6" s="67" customFormat="1" x14ac:dyDescent="0.25">
      <c r="A36" s="56" t="s">
        <v>99</v>
      </c>
      <c r="B36" s="63" t="s">
        <v>85</v>
      </c>
      <c r="C36" s="63" t="s">
        <v>86</v>
      </c>
      <c r="D36" s="68">
        <v>154.66999999999999</v>
      </c>
      <c r="E36" s="65" t="s">
        <v>80</v>
      </c>
      <c r="F36" s="66" t="s">
        <v>63</v>
      </c>
    </row>
    <row r="37" spans="1:6" s="67" customFormat="1" ht="45" x14ac:dyDescent="0.25">
      <c r="A37" s="56" t="s">
        <v>100</v>
      </c>
      <c r="B37" s="63" t="s">
        <v>85</v>
      </c>
      <c r="C37" s="63" t="s">
        <v>86</v>
      </c>
      <c r="D37" s="81">
        <v>91.1</v>
      </c>
      <c r="E37" s="60" t="s">
        <v>123</v>
      </c>
      <c r="F37" s="60" t="s">
        <v>92</v>
      </c>
    </row>
    <row r="38" spans="1:6" s="67" customFormat="1" x14ac:dyDescent="0.25">
      <c r="A38" s="56" t="s">
        <v>103</v>
      </c>
      <c r="B38" s="63" t="s">
        <v>124</v>
      </c>
      <c r="C38" s="63" t="s">
        <v>125</v>
      </c>
      <c r="D38" s="68">
        <v>213.84</v>
      </c>
      <c r="E38" s="65" t="s">
        <v>80</v>
      </c>
      <c r="F38" s="66" t="s">
        <v>63</v>
      </c>
    </row>
    <row r="39" spans="1:6" s="67" customFormat="1" ht="30" x14ac:dyDescent="0.25">
      <c r="A39" s="56" t="s">
        <v>105</v>
      </c>
      <c r="B39" s="63" t="s">
        <v>124</v>
      </c>
      <c r="C39" s="63" t="s">
        <v>125</v>
      </c>
      <c r="D39" s="81">
        <v>222.7</v>
      </c>
      <c r="E39" s="60" t="s">
        <v>91</v>
      </c>
      <c r="F39" s="60" t="s">
        <v>92</v>
      </c>
    </row>
    <row r="40" spans="1:6" s="67" customFormat="1" x14ac:dyDescent="0.25">
      <c r="A40" s="56" t="s">
        <v>108</v>
      </c>
      <c r="B40" s="69" t="s">
        <v>94</v>
      </c>
      <c r="C40" s="63" t="s">
        <v>95</v>
      </c>
      <c r="D40" s="68">
        <v>284.02</v>
      </c>
      <c r="E40" s="65" t="s">
        <v>80</v>
      </c>
      <c r="F40" s="66" t="s">
        <v>63</v>
      </c>
    </row>
    <row r="41" spans="1:6" s="67" customFormat="1" ht="30" x14ac:dyDescent="0.25">
      <c r="A41" s="56" t="s">
        <v>109</v>
      </c>
      <c r="B41" s="63" t="s">
        <v>97</v>
      </c>
      <c r="C41" s="63" t="s">
        <v>98</v>
      </c>
      <c r="D41" s="68">
        <v>105.84</v>
      </c>
      <c r="E41" s="65" t="s">
        <v>80</v>
      </c>
      <c r="F41" s="66" t="s">
        <v>63</v>
      </c>
    </row>
    <row r="42" spans="1:6" s="67" customFormat="1" x14ac:dyDescent="0.25">
      <c r="A42" s="56" t="s">
        <v>113</v>
      </c>
      <c r="B42" s="69" t="s">
        <v>101</v>
      </c>
      <c r="C42" s="63" t="s">
        <v>102</v>
      </c>
      <c r="D42" s="68">
        <v>347.76</v>
      </c>
      <c r="E42" s="65" t="s">
        <v>68</v>
      </c>
      <c r="F42" s="66" t="s">
        <v>63</v>
      </c>
    </row>
    <row r="43" spans="1:6" s="67" customFormat="1" ht="30" x14ac:dyDescent="0.25">
      <c r="A43" s="56" t="s">
        <v>114</v>
      </c>
      <c r="B43" s="69" t="s">
        <v>101</v>
      </c>
      <c r="C43" s="63" t="s">
        <v>102</v>
      </c>
      <c r="D43" s="81">
        <v>110.65</v>
      </c>
      <c r="E43" s="60" t="s">
        <v>104</v>
      </c>
      <c r="F43" s="60" t="s">
        <v>92</v>
      </c>
    </row>
    <row r="44" spans="1:6" s="67" customFormat="1" x14ac:dyDescent="0.25">
      <c r="A44" s="56" t="s">
        <v>126</v>
      </c>
      <c r="B44" s="69" t="s">
        <v>106</v>
      </c>
      <c r="C44" s="63" t="s">
        <v>107</v>
      </c>
      <c r="D44" s="68">
        <v>118.06</v>
      </c>
      <c r="E44" s="65" t="s">
        <v>80</v>
      </c>
      <c r="F44" s="66" t="s">
        <v>63</v>
      </c>
    </row>
    <row r="45" spans="1:6" s="67" customFormat="1" ht="30" x14ac:dyDescent="0.25">
      <c r="A45" s="56" t="s">
        <v>127</v>
      </c>
      <c r="B45" s="69" t="s">
        <v>106</v>
      </c>
      <c r="C45" s="63" t="s">
        <v>107</v>
      </c>
      <c r="D45" s="64">
        <v>28</v>
      </c>
      <c r="E45" s="60" t="s">
        <v>91</v>
      </c>
      <c r="F45" s="60" t="s">
        <v>92</v>
      </c>
    </row>
    <row r="46" spans="1:6" s="67" customFormat="1" x14ac:dyDescent="0.25">
      <c r="A46" s="56" t="s">
        <v>128</v>
      </c>
      <c r="B46" s="69" t="s">
        <v>110</v>
      </c>
      <c r="C46" s="63" t="s">
        <v>111</v>
      </c>
      <c r="D46" s="68">
        <v>549.84</v>
      </c>
      <c r="E46" s="65" t="s">
        <v>129</v>
      </c>
      <c r="F46" s="66" t="s">
        <v>63</v>
      </c>
    </row>
    <row r="47" spans="1:6" s="67" customFormat="1" x14ac:dyDescent="0.25">
      <c r="A47" s="56" t="s">
        <v>130</v>
      </c>
      <c r="B47" s="69" t="s">
        <v>110</v>
      </c>
      <c r="C47" s="63" t="s">
        <v>111</v>
      </c>
      <c r="D47" s="64">
        <v>0</v>
      </c>
      <c r="E47" s="72" t="s">
        <v>112</v>
      </c>
      <c r="F47" s="66"/>
    </row>
    <row r="48" spans="1:6" s="67" customFormat="1" ht="30" x14ac:dyDescent="0.25">
      <c r="A48" s="56" t="s">
        <v>131</v>
      </c>
      <c r="B48" s="69" t="s">
        <v>110</v>
      </c>
      <c r="C48" s="63" t="s">
        <v>111</v>
      </c>
      <c r="D48" s="64">
        <v>22.15</v>
      </c>
      <c r="E48" s="60" t="s">
        <v>91</v>
      </c>
      <c r="F48" s="60" t="s">
        <v>92</v>
      </c>
    </row>
    <row r="49" spans="1:6" s="67" customFormat="1" x14ac:dyDescent="0.25">
      <c r="A49" s="56" t="s">
        <v>132</v>
      </c>
      <c r="B49" s="69" t="s">
        <v>115</v>
      </c>
      <c r="C49" s="63" t="s">
        <v>116</v>
      </c>
      <c r="D49" s="68">
        <v>19.850000000000001</v>
      </c>
      <c r="E49" s="65" t="s">
        <v>117</v>
      </c>
      <c r="F49" s="66" t="s">
        <v>63</v>
      </c>
    </row>
    <row r="51" spans="1:6" customFormat="1" x14ac:dyDescent="0.25"/>
    <row r="52" spans="1:6" customFormat="1" x14ac:dyDescent="0.25">
      <c r="B52" s="85" t="s">
        <v>191</v>
      </c>
      <c r="C52" s="85"/>
    </row>
    <row r="53" spans="1:6" customFormat="1" x14ac:dyDescent="0.25">
      <c r="A53" s="86"/>
      <c r="B53" s="87" t="s">
        <v>54</v>
      </c>
      <c r="C53" s="87" t="s">
        <v>55</v>
      </c>
      <c r="D53" s="87" t="s">
        <v>56</v>
      </c>
      <c r="E53" s="87" t="s">
        <v>57</v>
      </c>
      <c r="F53" s="87" t="s">
        <v>58</v>
      </c>
    </row>
    <row r="54" spans="1:6" customFormat="1" x14ac:dyDescent="0.25">
      <c r="A54" s="88" t="s">
        <v>59</v>
      </c>
      <c r="B54" s="89" t="s">
        <v>137</v>
      </c>
      <c r="C54" s="89" t="s">
        <v>138</v>
      </c>
      <c r="D54" s="89" t="s">
        <v>139</v>
      </c>
      <c r="E54" s="89" t="s">
        <v>140</v>
      </c>
      <c r="F54" s="89" t="s">
        <v>141</v>
      </c>
    </row>
    <row r="55" spans="1:6" customFormat="1" x14ac:dyDescent="0.25">
      <c r="A55" s="88" t="s">
        <v>64</v>
      </c>
      <c r="B55" s="89" t="s">
        <v>142</v>
      </c>
      <c r="C55" s="89" t="s">
        <v>143</v>
      </c>
      <c r="D55" s="89" t="s">
        <v>139</v>
      </c>
      <c r="E55" s="89" t="s">
        <v>140</v>
      </c>
      <c r="F55" s="89" t="s">
        <v>141</v>
      </c>
    </row>
    <row r="56" spans="1:6" customFormat="1" x14ac:dyDescent="0.25">
      <c r="A56" s="88" t="s">
        <v>69</v>
      </c>
      <c r="B56" s="89" t="s">
        <v>144</v>
      </c>
      <c r="C56" s="89" t="s">
        <v>145</v>
      </c>
      <c r="D56" s="89" t="s">
        <v>139</v>
      </c>
      <c r="E56" s="89" t="s">
        <v>140</v>
      </c>
      <c r="F56" s="89" t="s">
        <v>141</v>
      </c>
    </row>
    <row r="57" spans="1:6" customFormat="1" x14ac:dyDescent="0.25">
      <c r="A57" s="88" t="s">
        <v>73</v>
      </c>
      <c r="B57" s="89" t="s">
        <v>146</v>
      </c>
      <c r="C57" s="90" t="s">
        <v>147</v>
      </c>
      <c r="D57" s="89" t="s">
        <v>139</v>
      </c>
      <c r="E57" s="89" t="s">
        <v>140</v>
      </c>
      <c r="F57" s="89" t="s">
        <v>141</v>
      </c>
    </row>
    <row r="58" spans="1:6" customFormat="1" x14ac:dyDescent="0.25">
      <c r="A58" s="88" t="s">
        <v>77</v>
      </c>
      <c r="B58" s="89" t="s">
        <v>148</v>
      </c>
      <c r="C58" s="90" t="s">
        <v>149</v>
      </c>
      <c r="D58" s="89" t="s">
        <v>139</v>
      </c>
      <c r="E58" s="89" t="s">
        <v>140</v>
      </c>
      <c r="F58" s="89" t="s">
        <v>141</v>
      </c>
    </row>
    <row r="59" spans="1:6" customFormat="1" x14ac:dyDescent="0.25">
      <c r="A59" s="88" t="s">
        <v>81</v>
      </c>
      <c r="B59" s="89" t="s">
        <v>150</v>
      </c>
      <c r="C59" s="89" t="s">
        <v>151</v>
      </c>
      <c r="D59" s="89">
        <v>474.21</v>
      </c>
      <c r="E59" s="89" t="s">
        <v>152</v>
      </c>
      <c r="F59" s="89" t="s">
        <v>153</v>
      </c>
    </row>
    <row r="60" spans="1:6" customFormat="1" x14ac:dyDescent="0.25">
      <c r="A60" s="88" t="s">
        <v>84</v>
      </c>
      <c r="B60" s="89" t="s">
        <v>150</v>
      </c>
      <c r="C60" s="89" t="s">
        <v>151</v>
      </c>
      <c r="D60" s="89">
        <v>87.68</v>
      </c>
      <c r="E60" s="89" t="s">
        <v>154</v>
      </c>
      <c r="F60" s="89" t="s">
        <v>141</v>
      </c>
    </row>
    <row r="61" spans="1:6" customFormat="1" x14ac:dyDescent="0.25">
      <c r="A61" s="88" t="s">
        <v>87</v>
      </c>
      <c r="B61" s="89" t="s">
        <v>155</v>
      </c>
      <c r="C61" s="89" t="s">
        <v>156</v>
      </c>
      <c r="D61" s="89" t="s">
        <v>139</v>
      </c>
      <c r="E61" s="89" t="s">
        <v>140</v>
      </c>
      <c r="F61" s="89" t="s">
        <v>141</v>
      </c>
    </row>
    <row r="62" spans="1:6" customFormat="1" x14ac:dyDescent="0.25">
      <c r="A62" s="88" t="s">
        <v>90</v>
      </c>
      <c r="B62" s="89" t="s">
        <v>157</v>
      </c>
      <c r="C62" s="90" t="s">
        <v>158</v>
      </c>
      <c r="D62" s="89" t="s">
        <v>139</v>
      </c>
      <c r="E62" s="89" t="s">
        <v>140</v>
      </c>
      <c r="F62" s="89" t="s">
        <v>141</v>
      </c>
    </row>
    <row r="63" spans="1:6" customFormat="1" x14ac:dyDescent="0.25">
      <c r="A63" s="88" t="s">
        <v>93</v>
      </c>
      <c r="B63" s="89" t="s">
        <v>159</v>
      </c>
      <c r="C63" s="89" t="s">
        <v>160</v>
      </c>
      <c r="D63" s="89" t="s">
        <v>139</v>
      </c>
      <c r="E63" s="89" t="s">
        <v>140</v>
      </c>
      <c r="F63" s="89" t="s">
        <v>141</v>
      </c>
    </row>
    <row r="64" spans="1:6" customFormat="1" x14ac:dyDescent="0.25">
      <c r="A64" s="88" t="s">
        <v>96</v>
      </c>
      <c r="B64" s="89" t="s">
        <v>161</v>
      </c>
      <c r="C64" s="89" t="s">
        <v>162</v>
      </c>
      <c r="D64" s="89" t="s">
        <v>139</v>
      </c>
      <c r="E64" s="89" t="s">
        <v>140</v>
      </c>
      <c r="F64" s="89" t="s">
        <v>141</v>
      </c>
    </row>
    <row r="65" spans="1:6" customFormat="1" x14ac:dyDescent="0.25">
      <c r="A65" s="88" t="s">
        <v>99</v>
      </c>
      <c r="B65" s="89" t="s">
        <v>163</v>
      </c>
      <c r="C65" s="89" t="s">
        <v>164</v>
      </c>
      <c r="D65" s="89" t="s">
        <v>139</v>
      </c>
      <c r="E65" s="89" t="s">
        <v>140</v>
      </c>
      <c r="F65" s="89" t="s">
        <v>141</v>
      </c>
    </row>
    <row r="66" spans="1:6" customFormat="1" x14ac:dyDescent="0.25">
      <c r="A66" s="88" t="s">
        <v>100</v>
      </c>
      <c r="B66" s="89" t="s">
        <v>165</v>
      </c>
      <c r="C66" s="89" t="s">
        <v>166</v>
      </c>
      <c r="D66" s="89" t="s">
        <v>139</v>
      </c>
      <c r="E66" s="89" t="s">
        <v>140</v>
      </c>
      <c r="F66" s="89" t="s">
        <v>141</v>
      </c>
    </row>
    <row r="67" spans="1:6" customFormat="1" x14ac:dyDescent="0.25">
      <c r="A67" s="88" t="s">
        <v>103</v>
      </c>
      <c r="B67" s="89" t="s">
        <v>167</v>
      </c>
      <c r="C67" s="89" t="s">
        <v>168</v>
      </c>
      <c r="D67" s="89" t="s">
        <v>139</v>
      </c>
      <c r="E67" s="89" t="s">
        <v>140</v>
      </c>
      <c r="F67" s="89" t="s">
        <v>141</v>
      </c>
    </row>
    <row r="68" spans="1:6" customFormat="1" x14ac:dyDescent="0.25">
      <c r="A68" s="88" t="s">
        <v>105</v>
      </c>
      <c r="B68" s="89" t="s">
        <v>169</v>
      </c>
      <c r="C68" s="89" t="s">
        <v>170</v>
      </c>
      <c r="D68" s="89" t="s">
        <v>139</v>
      </c>
      <c r="E68" s="89" t="s">
        <v>140</v>
      </c>
      <c r="F68" s="89" t="s">
        <v>141</v>
      </c>
    </row>
    <row r="69" spans="1:6" customFormat="1" x14ac:dyDescent="0.25">
      <c r="A69" s="88" t="s">
        <v>108</v>
      </c>
      <c r="B69" s="89" t="s">
        <v>171</v>
      </c>
      <c r="C69" s="89" t="s">
        <v>172</v>
      </c>
      <c r="D69" s="89" t="s">
        <v>139</v>
      </c>
      <c r="E69" s="89" t="s">
        <v>140</v>
      </c>
      <c r="F69" s="89" t="s">
        <v>141</v>
      </c>
    </row>
    <row r="70" spans="1:6" customFormat="1" x14ac:dyDescent="0.25">
      <c r="A70" s="88" t="s">
        <v>109</v>
      </c>
      <c r="B70" s="89" t="s">
        <v>173</v>
      </c>
      <c r="C70" s="89" t="s">
        <v>174</v>
      </c>
      <c r="D70" s="89" t="s">
        <v>139</v>
      </c>
      <c r="E70" s="89" t="s">
        <v>140</v>
      </c>
      <c r="F70" s="89" t="s">
        <v>141</v>
      </c>
    </row>
    <row r="71" spans="1:6" customFormat="1" x14ac:dyDescent="0.25">
      <c r="A71" s="88" t="s">
        <v>113</v>
      </c>
      <c r="B71" s="89" t="s">
        <v>175</v>
      </c>
      <c r="C71" s="89" t="s">
        <v>176</v>
      </c>
      <c r="D71" s="89" t="s">
        <v>139</v>
      </c>
      <c r="E71" s="89" t="s">
        <v>140</v>
      </c>
      <c r="F71" s="89" t="s">
        <v>141</v>
      </c>
    </row>
    <row r="72" spans="1:6" customFormat="1" x14ac:dyDescent="0.25">
      <c r="A72" s="88" t="s">
        <v>114</v>
      </c>
      <c r="B72" s="89" t="s">
        <v>177</v>
      </c>
      <c r="C72" s="89" t="s">
        <v>178</v>
      </c>
      <c r="D72" s="89">
        <v>143.07</v>
      </c>
      <c r="E72" s="89" t="s">
        <v>179</v>
      </c>
      <c r="F72" s="89" t="s">
        <v>153</v>
      </c>
    </row>
    <row r="73" spans="1:6" customFormat="1" x14ac:dyDescent="0.25">
      <c r="A73" s="88" t="s">
        <v>126</v>
      </c>
      <c r="B73" s="89" t="s">
        <v>180</v>
      </c>
      <c r="C73" s="89" t="s">
        <v>181</v>
      </c>
      <c r="D73" s="89" t="s">
        <v>139</v>
      </c>
      <c r="E73" s="89" t="s">
        <v>140</v>
      </c>
      <c r="F73" s="89" t="s">
        <v>141</v>
      </c>
    </row>
    <row r="74" spans="1:6" customFormat="1" x14ac:dyDescent="0.25">
      <c r="A74" s="88" t="s">
        <v>127</v>
      </c>
      <c r="B74" s="89" t="s">
        <v>182</v>
      </c>
      <c r="C74" s="89" t="s">
        <v>183</v>
      </c>
      <c r="D74" s="89" t="s">
        <v>139</v>
      </c>
      <c r="E74" s="89" t="s">
        <v>140</v>
      </c>
      <c r="F74" s="89" t="s">
        <v>141</v>
      </c>
    </row>
    <row r="75" spans="1:6" customFormat="1" x14ac:dyDescent="0.25">
      <c r="A75" s="88" t="s">
        <v>128</v>
      </c>
      <c r="B75" s="89" t="s">
        <v>184</v>
      </c>
      <c r="C75" s="89" t="s">
        <v>185</v>
      </c>
      <c r="D75" s="89" t="s">
        <v>139</v>
      </c>
      <c r="E75" s="89" t="s">
        <v>140</v>
      </c>
      <c r="F75" s="89" t="s">
        <v>141</v>
      </c>
    </row>
    <row r="76" spans="1:6" customFormat="1" x14ac:dyDescent="0.25">
      <c r="A76" s="88" t="s">
        <v>130</v>
      </c>
      <c r="B76" s="89" t="s">
        <v>186</v>
      </c>
      <c r="C76" s="89" t="s">
        <v>187</v>
      </c>
      <c r="D76" s="89">
        <v>443.95</v>
      </c>
      <c r="E76" s="89" t="s">
        <v>188</v>
      </c>
      <c r="F76" s="89" t="s">
        <v>153</v>
      </c>
    </row>
    <row r="77" spans="1:6" customFormat="1" x14ac:dyDescent="0.25">
      <c r="A77" s="88" t="s">
        <v>131</v>
      </c>
      <c r="B77" s="89" t="s">
        <v>189</v>
      </c>
      <c r="C77" s="89" t="s">
        <v>190</v>
      </c>
      <c r="D77" s="89">
        <v>18.2</v>
      </c>
      <c r="E77" s="89" t="s">
        <v>140</v>
      </c>
      <c r="F77" s="89" t="s">
        <v>141</v>
      </c>
    </row>
    <row r="78" spans="1:6" customFormat="1" x14ac:dyDescent="0.25"/>
    <row r="79" spans="1:6" customFormat="1" x14ac:dyDescent="0.25"/>
    <row r="80" spans="1:6" customFormat="1" x14ac:dyDescent="0.25">
      <c r="B80" s="85" t="s">
        <v>623</v>
      </c>
      <c r="C80" s="85" t="s">
        <v>192</v>
      </c>
    </row>
    <row r="81" spans="1:6" customFormat="1" x14ac:dyDescent="0.25">
      <c r="A81" s="86"/>
      <c r="B81" s="87" t="s">
        <v>54</v>
      </c>
      <c r="C81" s="87" t="s">
        <v>55</v>
      </c>
      <c r="D81" s="87" t="s">
        <v>56</v>
      </c>
      <c r="E81" s="87" t="s">
        <v>57</v>
      </c>
      <c r="F81" s="87" t="s">
        <v>58</v>
      </c>
    </row>
    <row r="82" spans="1:6" customFormat="1" x14ac:dyDescent="0.25">
      <c r="A82" s="88" t="s">
        <v>59</v>
      </c>
      <c r="B82" s="89" t="s">
        <v>193</v>
      </c>
      <c r="C82" s="91" t="s">
        <v>194</v>
      </c>
      <c r="D82" s="89"/>
      <c r="E82" s="89"/>
      <c r="F82" s="89"/>
    </row>
    <row r="83" spans="1:6" customFormat="1" x14ac:dyDescent="0.25">
      <c r="A83" s="88" t="s">
        <v>64</v>
      </c>
      <c r="B83" s="89" t="s">
        <v>195</v>
      </c>
      <c r="C83" s="92" t="s">
        <v>196</v>
      </c>
      <c r="D83" s="89">
        <v>15</v>
      </c>
      <c r="E83" s="89" t="s">
        <v>197</v>
      </c>
      <c r="F83" s="89" t="s">
        <v>141</v>
      </c>
    </row>
    <row r="84" spans="1:6" customFormat="1" x14ac:dyDescent="0.25">
      <c r="A84" s="88" t="s">
        <v>69</v>
      </c>
      <c r="B84" s="89" t="s">
        <v>198</v>
      </c>
      <c r="C84" s="93" t="s">
        <v>199</v>
      </c>
      <c r="D84" s="89">
        <v>297.74</v>
      </c>
      <c r="E84" s="89" t="s">
        <v>200</v>
      </c>
      <c r="F84" s="89" t="s">
        <v>153</v>
      </c>
    </row>
    <row r="85" spans="1:6" customFormat="1" x14ac:dyDescent="0.25">
      <c r="A85" s="88" t="s">
        <v>73</v>
      </c>
      <c r="B85" s="89" t="s">
        <v>201</v>
      </c>
      <c r="C85" s="93" t="s">
        <v>202</v>
      </c>
      <c r="D85" s="89">
        <v>439.22</v>
      </c>
      <c r="E85" s="89" t="s">
        <v>203</v>
      </c>
      <c r="F85" s="89" t="s">
        <v>153</v>
      </c>
    </row>
    <row r="86" spans="1:6" customFormat="1" x14ac:dyDescent="0.25">
      <c r="A86" s="88" t="s">
        <v>77</v>
      </c>
      <c r="B86" s="89" t="s">
        <v>204</v>
      </c>
      <c r="C86" s="93" t="s">
        <v>205</v>
      </c>
      <c r="D86" s="89">
        <f>28.7+104.76</f>
        <v>133.46</v>
      </c>
      <c r="E86" s="89" t="s">
        <v>206</v>
      </c>
      <c r="F86" s="89" t="s">
        <v>153</v>
      </c>
    </row>
    <row r="87" spans="1:6" customFormat="1" x14ac:dyDescent="0.25">
      <c r="A87" s="88" t="s">
        <v>81</v>
      </c>
      <c r="B87" s="89"/>
      <c r="C87" s="94"/>
      <c r="D87" s="89"/>
      <c r="E87" s="89"/>
      <c r="F87" s="89"/>
    </row>
    <row r="88" spans="1:6" customFormat="1" x14ac:dyDescent="0.25"/>
    <row r="89" spans="1:6" x14ac:dyDescent="0.25">
      <c r="B89" s="50" t="s">
        <v>207</v>
      </c>
      <c r="C89" s="51"/>
      <c r="D89" s="51"/>
      <c r="E89" s="51"/>
      <c r="F89" s="51"/>
    </row>
    <row r="90" spans="1:6" ht="30" x14ac:dyDescent="0.25">
      <c r="A90" s="53"/>
      <c r="B90" s="54" t="s">
        <v>54</v>
      </c>
      <c r="C90" s="54" t="s">
        <v>55</v>
      </c>
      <c r="D90" s="54" t="s">
        <v>56</v>
      </c>
      <c r="E90" s="54" t="s">
        <v>57</v>
      </c>
      <c r="F90" s="54" t="s">
        <v>58</v>
      </c>
    </row>
    <row r="91" spans="1:6" ht="45" x14ac:dyDescent="0.25">
      <c r="A91" s="56" t="s">
        <v>59</v>
      </c>
      <c r="B91" s="95" t="s">
        <v>208</v>
      </c>
      <c r="C91" s="95" t="s">
        <v>209</v>
      </c>
      <c r="D91" s="95" t="s">
        <v>210</v>
      </c>
      <c r="E91" s="95" t="s">
        <v>211</v>
      </c>
      <c r="F91" s="95" t="s">
        <v>212</v>
      </c>
    </row>
    <row r="92" spans="1:6" ht="45" x14ac:dyDescent="0.25">
      <c r="A92" s="56" t="s">
        <v>64</v>
      </c>
      <c r="B92" s="95" t="s">
        <v>213</v>
      </c>
      <c r="C92" s="95" t="s">
        <v>214</v>
      </c>
      <c r="D92" s="95" t="s">
        <v>210</v>
      </c>
      <c r="E92" s="95" t="s">
        <v>211</v>
      </c>
      <c r="F92" s="95" t="s">
        <v>212</v>
      </c>
    </row>
    <row r="93" spans="1:6" ht="30" x14ac:dyDescent="0.25">
      <c r="A93" s="56" t="s">
        <v>69</v>
      </c>
      <c r="B93" s="95" t="s">
        <v>215</v>
      </c>
      <c r="C93" s="95" t="s">
        <v>216</v>
      </c>
      <c r="D93" s="95" t="s">
        <v>217</v>
      </c>
      <c r="E93" s="96"/>
      <c r="F93" s="96"/>
    </row>
    <row r="94" spans="1:6" ht="45" x14ac:dyDescent="0.25">
      <c r="A94" s="56" t="s">
        <v>73</v>
      </c>
      <c r="B94" s="95" t="s">
        <v>218</v>
      </c>
      <c r="C94" s="95" t="s">
        <v>219</v>
      </c>
      <c r="D94" s="95" t="s">
        <v>210</v>
      </c>
      <c r="E94" s="95" t="s">
        <v>211</v>
      </c>
      <c r="F94" s="95" t="s">
        <v>212</v>
      </c>
    </row>
    <row r="95" spans="1:6" x14ac:dyDescent="0.25">
      <c r="A95" s="56" t="s">
        <v>77</v>
      </c>
      <c r="B95" s="60" t="s">
        <v>220</v>
      </c>
      <c r="C95" s="63" t="s">
        <v>221</v>
      </c>
      <c r="D95" s="58">
        <v>132.51</v>
      </c>
      <c r="E95" s="60" t="s">
        <v>62</v>
      </c>
      <c r="F95" s="60" t="s">
        <v>63</v>
      </c>
    </row>
    <row r="96" spans="1:6" x14ac:dyDescent="0.25">
      <c r="A96" s="56" t="s">
        <v>81</v>
      </c>
      <c r="B96" s="60" t="s">
        <v>220</v>
      </c>
      <c r="C96" s="63" t="s">
        <v>221</v>
      </c>
      <c r="D96" s="58">
        <v>129.6</v>
      </c>
      <c r="E96" s="60" t="s">
        <v>80</v>
      </c>
      <c r="F96" s="60" t="s">
        <v>63</v>
      </c>
    </row>
    <row r="97" spans="1:6" ht="45" x14ac:dyDescent="0.25">
      <c r="A97" s="56" t="s">
        <v>84</v>
      </c>
      <c r="B97" s="60" t="s">
        <v>222</v>
      </c>
      <c r="C97" s="63" t="s">
        <v>209</v>
      </c>
      <c r="D97" s="95" t="s">
        <v>210</v>
      </c>
      <c r="E97" s="60" t="s">
        <v>211</v>
      </c>
      <c r="F97" s="60" t="s">
        <v>212</v>
      </c>
    </row>
    <row r="98" spans="1:6" x14ac:dyDescent="0.25">
      <c r="A98" s="56" t="s">
        <v>87</v>
      </c>
      <c r="B98" s="60" t="s">
        <v>223</v>
      </c>
      <c r="C98" s="57" t="s">
        <v>71</v>
      </c>
      <c r="D98" s="58"/>
      <c r="E98" s="60" t="s">
        <v>62</v>
      </c>
      <c r="F98" s="60"/>
    </row>
    <row r="99" spans="1:6" x14ac:dyDescent="0.25">
      <c r="A99" s="56" t="s">
        <v>90</v>
      </c>
      <c r="B99" s="60" t="s">
        <v>223</v>
      </c>
      <c r="C99" s="57" t="s">
        <v>71</v>
      </c>
      <c r="D99" s="58"/>
      <c r="E99" s="60" t="s">
        <v>80</v>
      </c>
      <c r="F99" s="60"/>
    </row>
    <row r="100" spans="1:6" ht="45" x14ac:dyDescent="0.25">
      <c r="A100" s="56" t="s">
        <v>93</v>
      </c>
      <c r="B100" s="60" t="s">
        <v>224</v>
      </c>
      <c r="C100" s="57" t="s">
        <v>225</v>
      </c>
      <c r="D100" s="95" t="s">
        <v>210</v>
      </c>
      <c r="E100" s="60" t="s">
        <v>211</v>
      </c>
      <c r="F100" s="60" t="s">
        <v>212</v>
      </c>
    </row>
    <row r="101" spans="1:6" ht="45" x14ac:dyDescent="0.25">
      <c r="A101" s="56" t="s">
        <v>96</v>
      </c>
      <c r="B101" s="60" t="s">
        <v>226</v>
      </c>
      <c r="C101" s="57" t="s">
        <v>227</v>
      </c>
      <c r="D101" s="95" t="s">
        <v>210</v>
      </c>
      <c r="E101" s="60" t="s">
        <v>211</v>
      </c>
      <c r="F101" s="60" t="s">
        <v>212</v>
      </c>
    </row>
    <row r="102" spans="1:6" ht="45" x14ac:dyDescent="0.25">
      <c r="A102" s="56" t="s">
        <v>99</v>
      </c>
      <c r="B102" s="60" t="s">
        <v>228</v>
      </c>
      <c r="C102" s="57" t="s">
        <v>229</v>
      </c>
      <c r="D102" s="95" t="s">
        <v>210</v>
      </c>
      <c r="E102" s="60" t="s">
        <v>211</v>
      </c>
      <c r="F102" s="60" t="s">
        <v>212</v>
      </c>
    </row>
    <row r="103" spans="1:6" ht="45" x14ac:dyDescent="0.25">
      <c r="A103" s="56" t="s">
        <v>100</v>
      </c>
      <c r="B103" s="60" t="s">
        <v>230</v>
      </c>
      <c r="C103" s="57" t="s">
        <v>231</v>
      </c>
      <c r="D103" s="95" t="s">
        <v>210</v>
      </c>
      <c r="E103" s="60" t="s">
        <v>211</v>
      </c>
      <c r="F103" s="60" t="s">
        <v>212</v>
      </c>
    </row>
    <row r="104" spans="1:6" ht="45" x14ac:dyDescent="0.25">
      <c r="A104" s="56" t="s">
        <v>103</v>
      </c>
      <c r="B104" s="60" t="s">
        <v>232</v>
      </c>
      <c r="C104" s="57" t="s">
        <v>233</v>
      </c>
      <c r="D104" s="95" t="s">
        <v>210</v>
      </c>
      <c r="E104" s="60" t="s">
        <v>211</v>
      </c>
      <c r="F104" s="60" t="s">
        <v>212</v>
      </c>
    </row>
    <row r="105" spans="1:6" ht="45" x14ac:dyDescent="0.25">
      <c r="A105" s="56" t="s">
        <v>105</v>
      </c>
      <c r="B105" s="97" t="s">
        <v>234</v>
      </c>
      <c r="C105" s="57" t="s">
        <v>235</v>
      </c>
      <c r="D105" s="95" t="s">
        <v>210</v>
      </c>
      <c r="E105" s="60" t="s">
        <v>211</v>
      </c>
      <c r="F105" s="60" t="s">
        <v>212</v>
      </c>
    </row>
    <row r="106" spans="1:6" x14ac:dyDescent="0.25">
      <c r="A106" s="56" t="s">
        <v>108</v>
      </c>
      <c r="B106" s="98" t="s">
        <v>236</v>
      </c>
      <c r="C106" s="84" t="s">
        <v>237</v>
      </c>
      <c r="D106" s="99">
        <v>39.9</v>
      </c>
      <c r="E106" s="98" t="s">
        <v>62</v>
      </c>
      <c r="F106" s="98" t="s">
        <v>63</v>
      </c>
    </row>
    <row r="107" spans="1:6" ht="60" x14ac:dyDescent="0.25">
      <c r="A107" s="56" t="s">
        <v>109</v>
      </c>
      <c r="B107" s="84" t="s">
        <v>238</v>
      </c>
      <c r="C107" s="84" t="s">
        <v>239</v>
      </c>
      <c r="D107" s="84" t="s">
        <v>240</v>
      </c>
      <c r="E107" s="84"/>
      <c r="F107" s="84"/>
    </row>
    <row r="108" spans="1:6" ht="45" x14ac:dyDescent="0.25">
      <c r="A108" s="56" t="s">
        <v>113</v>
      </c>
      <c r="B108" s="84" t="s">
        <v>241</v>
      </c>
      <c r="C108" s="84" t="s">
        <v>242</v>
      </c>
      <c r="D108" s="95" t="s">
        <v>243</v>
      </c>
      <c r="E108" s="60" t="s">
        <v>211</v>
      </c>
      <c r="F108" s="60" t="s">
        <v>212</v>
      </c>
    </row>
    <row r="109" spans="1:6" ht="45" x14ac:dyDescent="0.25">
      <c r="A109" s="56" t="s">
        <v>114</v>
      </c>
      <c r="B109" s="84" t="s">
        <v>244</v>
      </c>
      <c r="C109" s="84" t="s">
        <v>242</v>
      </c>
      <c r="D109" s="95" t="s">
        <v>210</v>
      </c>
      <c r="E109" s="60" t="s">
        <v>211</v>
      </c>
      <c r="F109" s="60" t="s">
        <v>212</v>
      </c>
    </row>
    <row r="110" spans="1:6" ht="45" x14ac:dyDescent="0.25">
      <c r="A110" s="56" t="s">
        <v>126</v>
      </c>
      <c r="B110" s="84" t="s">
        <v>245</v>
      </c>
      <c r="C110" s="84" t="s">
        <v>246</v>
      </c>
      <c r="D110" s="95" t="s">
        <v>210</v>
      </c>
      <c r="E110" s="60" t="s">
        <v>211</v>
      </c>
      <c r="F110" s="60" t="s">
        <v>212</v>
      </c>
    </row>
    <row r="111" spans="1:6" ht="45" x14ac:dyDescent="0.25">
      <c r="A111" s="56" t="s">
        <v>127</v>
      </c>
      <c r="B111" s="84" t="s">
        <v>247</v>
      </c>
      <c r="C111" s="84" t="s">
        <v>248</v>
      </c>
      <c r="D111" s="95" t="s">
        <v>210</v>
      </c>
      <c r="E111" s="60" t="s">
        <v>211</v>
      </c>
      <c r="F111" s="60" t="s">
        <v>212</v>
      </c>
    </row>
    <row r="112" spans="1:6" ht="45" x14ac:dyDescent="0.25">
      <c r="A112" s="56" t="s">
        <v>128</v>
      </c>
      <c r="B112" s="84" t="s">
        <v>249</v>
      </c>
      <c r="C112" s="84" t="s">
        <v>250</v>
      </c>
      <c r="D112" s="95" t="s">
        <v>210</v>
      </c>
      <c r="E112" s="60" t="s">
        <v>211</v>
      </c>
      <c r="F112" s="60" t="s">
        <v>212</v>
      </c>
    </row>
    <row r="113" spans="1:6" x14ac:dyDescent="0.25">
      <c r="A113" s="56" t="s">
        <v>130</v>
      </c>
      <c r="B113" s="84" t="s">
        <v>249</v>
      </c>
      <c r="C113" s="84" t="s">
        <v>250</v>
      </c>
      <c r="D113" s="99">
        <v>213.84</v>
      </c>
      <c r="E113" s="84" t="s">
        <v>251</v>
      </c>
      <c r="F113" s="84" t="s">
        <v>63</v>
      </c>
    </row>
    <row r="114" spans="1:6" ht="45" x14ac:dyDescent="0.25">
      <c r="A114" s="56" t="s">
        <v>131</v>
      </c>
      <c r="B114" s="84" t="s">
        <v>252</v>
      </c>
      <c r="C114" s="84" t="s">
        <v>253</v>
      </c>
      <c r="D114" s="95" t="s">
        <v>210</v>
      </c>
      <c r="E114" s="60" t="s">
        <v>211</v>
      </c>
      <c r="F114" s="60" t="s">
        <v>212</v>
      </c>
    </row>
    <row r="115" spans="1:6" ht="45" x14ac:dyDescent="0.25">
      <c r="A115" s="56" t="s">
        <v>132</v>
      </c>
      <c r="B115" s="84" t="s">
        <v>254</v>
      </c>
      <c r="C115" s="84" t="s">
        <v>255</v>
      </c>
      <c r="D115" s="95" t="s">
        <v>210</v>
      </c>
      <c r="E115" s="60" t="s">
        <v>211</v>
      </c>
      <c r="F115" s="60" t="s">
        <v>212</v>
      </c>
    </row>
    <row r="116" spans="1:6" ht="75" x14ac:dyDescent="0.25">
      <c r="A116" s="56" t="s">
        <v>256</v>
      </c>
      <c r="B116" s="84" t="s">
        <v>257</v>
      </c>
      <c r="C116" s="84" t="s">
        <v>258</v>
      </c>
      <c r="D116" s="84" t="s">
        <v>259</v>
      </c>
      <c r="E116" s="84" t="s">
        <v>260</v>
      </c>
      <c r="F116" s="84" t="s">
        <v>63</v>
      </c>
    </row>
    <row r="117" spans="1:6" x14ac:dyDescent="0.25">
      <c r="A117" s="56" t="s">
        <v>261</v>
      </c>
      <c r="B117" s="84" t="s">
        <v>257</v>
      </c>
      <c r="C117" s="84" t="s">
        <v>258</v>
      </c>
      <c r="D117" s="99">
        <v>154.82</v>
      </c>
      <c r="E117" s="84" t="s">
        <v>262</v>
      </c>
      <c r="F117" s="84" t="s">
        <v>63</v>
      </c>
    </row>
    <row r="118" spans="1:6" ht="45" x14ac:dyDescent="0.25">
      <c r="A118" s="56" t="s">
        <v>263</v>
      </c>
      <c r="B118" s="84" t="s">
        <v>264</v>
      </c>
      <c r="C118" s="84" t="s">
        <v>265</v>
      </c>
      <c r="D118" s="95" t="s">
        <v>210</v>
      </c>
      <c r="E118" s="60" t="s">
        <v>211</v>
      </c>
      <c r="F118" s="60" t="s">
        <v>212</v>
      </c>
    </row>
    <row r="119" spans="1:6" ht="45" x14ac:dyDescent="0.25">
      <c r="A119" s="56" t="s">
        <v>266</v>
      </c>
      <c r="B119" s="84" t="s">
        <v>267</v>
      </c>
      <c r="C119" s="84" t="s">
        <v>268</v>
      </c>
      <c r="D119" s="95" t="s">
        <v>210</v>
      </c>
      <c r="E119" s="60" t="s">
        <v>211</v>
      </c>
      <c r="F119" s="60" t="s">
        <v>212</v>
      </c>
    </row>
    <row r="120" spans="1:6" ht="45" x14ac:dyDescent="0.25">
      <c r="A120" s="56" t="s">
        <v>269</v>
      </c>
      <c r="B120" s="84" t="s">
        <v>270</v>
      </c>
      <c r="C120" s="84" t="s">
        <v>271</v>
      </c>
      <c r="D120" s="95" t="s">
        <v>210</v>
      </c>
      <c r="E120" s="60" t="s">
        <v>211</v>
      </c>
      <c r="F120" s="60" t="s">
        <v>212</v>
      </c>
    </row>
    <row r="121" spans="1:6" ht="45" x14ac:dyDescent="0.25">
      <c r="A121" s="56" t="s">
        <v>272</v>
      </c>
      <c r="B121" s="84" t="s">
        <v>273</v>
      </c>
      <c r="C121" s="84" t="s">
        <v>274</v>
      </c>
      <c r="D121" s="95" t="s">
        <v>210</v>
      </c>
      <c r="E121" s="60" t="s">
        <v>211</v>
      </c>
      <c r="F121" s="60" t="s">
        <v>212</v>
      </c>
    </row>
    <row r="122" spans="1:6" ht="45" x14ac:dyDescent="0.25">
      <c r="A122" s="56" t="s">
        <v>275</v>
      </c>
      <c r="B122" s="84" t="s">
        <v>276</v>
      </c>
      <c r="C122" s="84" t="s">
        <v>277</v>
      </c>
      <c r="D122" s="95" t="s">
        <v>210</v>
      </c>
      <c r="E122" s="60" t="s">
        <v>211</v>
      </c>
      <c r="F122" s="60" t="s">
        <v>212</v>
      </c>
    </row>
    <row r="123" spans="1:6" ht="45" x14ac:dyDescent="0.25">
      <c r="A123" s="56" t="s">
        <v>278</v>
      </c>
      <c r="B123" s="84" t="s">
        <v>279</v>
      </c>
      <c r="C123" s="84" t="s">
        <v>280</v>
      </c>
      <c r="D123" s="95" t="s">
        <v>210</v>
      </c>
      <c r="E123" s="60" t="s">
        <v>211</v>
      </c>
      <c r="F123" s="60" t="s">
        <v>212</v>
      </c>
    </row>
    <row r="124" spans="1:6" ht="30" x14ac:dyDescent="0.25">
      <c r="A124" s="56" t="s">
        <v>281</v>
      </c>
      <c r="B124" s="84" t="s">
        <v>282</v>
      </c>
      <c r="C124" s="84" t="s">
        <v>283</v>
      </c>
      <c r="D124" s="95" t="s">
        <v>217</v>
      </c>
      <c r="E124" s="60"/>
      <c r="F124" s="60" t="s">
        <v>212</v>
      </c>
    </row>
    <row r="125" spans="1:6" ht="45" x14ac:dyDescent="0.25">
      <c r="A125" s="56" t="s">
        <v>284</v>
      </c>
      <c r="B125" s="84" t="s">
        <v>285</v>
      </c>
      <c r="C125" s="84" t="s">
        <v>286</v>
      </c>
      <c r="D125" s="95" t="s">
        <v>210</v>
      </c>
      <c r="E125" s="60" t="s">
        <v>211</v>
      </c>
      <c r="F125" s="60" t="s">
        <v>212</v>
      </c>
    </row>
    <row r="126" spans="1:6" ht="30" x14ac:dyDescent="0.25">
      <c r="A126" s="56" t="s">
        <v>287</v>
      </c>
      <c r="B126" s="84" t="s">
        <v>288</v>
      </c>
      <c r="C126" s="84" t="s">
        <v>289</v>
      </c>
      <c r="D126" s="95" t="s">
        <v>290</v>
      </c>
      <c r="E126" s="84" t="s">
        <v>291</v>
      </c>
      <c r="F126" s="84" t="s">
        <v>63</v>
      </c>
    </row>
    <row r="127" spans="1:6" ht="45" x14ac:dyDescent="0.25">
      <c r="A127" s="56" t="s">
        <v>292</v>
      </c>
      <c r="B127" s="84" t="s">
        <v>293</v>
      </c>
      <c r="C127" s="84" t="s">
        <v>289</v>
      </c>
      <c r="D127" s="84" t="s">
        <v>294</v>
      </c>
      <c r="E127" s="84" t="s">
        <v>295</v>
      </c>
      <c r="F127" s="84" t="s">
        <v>63</v>
      </c>
    </row>
    <row r="128" spans="1:6" ht="45" x14ac:dyDescent="0.25">
      <c r="A128" s="56" t="s">
        <v>296</v>
      </c>
      <c r="B128" s="84" t="s">
        <v>297</v>
      </c>
      <c r="C128" s="84" t="s">
        <v>298</v>
      </c>
      <c r="D128" s="95" t="s">
        <v>210</v>
      </c>
      <c r="E128" s="60" t="s">
        <v>211</v>
      </c>
      <c r="F128" s="60" t="s">
        <v>212</v>
      </c>
    </row>
    <row r="129" spans="1:6" ht="60" x14ac:dyDescent="0.25">
      <c r="A129" s="56" t="s">
        <v>299</v>
      </c>
      <c r="B129" s="84" t="s">
        <v>300</v>
      </c>
      <c r="C129" s="84" t="s">
        <v>301</v>
      </c>
      <c r="D129" s="84" t="s">
        <v>302</v>
      </c>
      <c r="E129" s="84"/>
      <c r="F129" s="60" t="s">
        <v>212</v>
      </c>
    </row>
    <row r="130" spans="1:6" ht="45" x14ac:dyDescent="0.25">
      <c r="A130" s="56" t="s">
        <v>303</v>
      </c>
      <c r="B130" s="84" t="s">
        <v>304</v>
      </c>
      <c r="C130" s="84" t="s">
        <v>305</v>
      </c>
      <c r="D130" s="95" t="s">
        <v>210</v>
      </c>
      <c r="E130" s="60" t="s">
        <v>211</v>
      </c>
      <c r="F130" s="60" t="s">
        <v>212</v>
      </c>
    </row>
    <row r="131" spans="1:6" ht="45" x14ac:dyDescent="0.25">
      <c r="A131" s="56" t="s">
        <v>306</v>
      </c>
      <c r="B131" s="84" t="s">
        <v>307</v>
      </c>
      <c r="C131" s="84" t="s">
        <v>308</v>
      </c>
      <c r="D131" s="95" t="s">
        <v>210</v>
      </c>
      <c r="E131" s="60" t="s">
        <v>211</v>
      </c>
      <c r="F131" s="60" t="s">
        <v>212</v>
      </c>
    </row>
    <row r="132" spans="1:6" ht="45" x14ac:dyDescent="0.25">
      <c r="A132" s="56" t="s">
        <v>309</v>
      </c>
      <c r="B132" s="84" t="s">
        <v>310</v>
      </c>
      <c r="C132" s="84" t="s">
        <v>311</v>
      </c>
      <c r="D132" s="95" t="s">
        <v>210</v>
      </c>
      <c r="E132" s="60" t="s">
        <v>211</v>
      </c>
      <c r="F132" s="60" t="s">
        <v>212</v>
      </c>
    </row>
    <row r="133" spans="1:6" ht="75" x14ac:dyDescent="0.25">
      <c r="A133" s="56" t="s">
        <v>312</v>
      </c>
      <c r="B133" s="84" t="s">
        <v>313</v>
      </c>
      <c r="C133" s="84" t="s">
        <v>314</v>
      </c>
      <c r="D133" s="84" t="s">
        <v>315</v>
      </c>
      <c r="E133" s="84" t="s">
        <v>295</v>
      </c>
      <c r="F133" s="84" t="s">
        <v>63</v>
      </c>
    </row>
    <row r="134" spans="1:6" x14ac:dyDescent="0.25">
      <c r="A134" s="56" t="s">
        <v>316</v>
      </c>
      <c r="B134" s="84" t="s">
        <v>317</v>
      </c>
      <c r="C134" s="84" t="s">
        <v>318</v>
      </c>
      <c r="D134" s="84" t="s">
        <v>319</v>
      </c>
      <c r="E134" s="84" t="s">
        <v>320</v>
      </c>
      <c r="F134" s="84"/>
    </row>
    <row r="135" spans="1:6" ht="45" x14ac:dyDescent="0.25">
      <c r="A135" s="56" t="s">
        <v>321</v>
      </c>
      <c r="B135" s="84" t="s">
        <v>322</v>
      </c>
      <c r="C135" s="84" t="s">
        <v>323</v>
      </c>
      <c r="D135" s="95" t="s">
        <v>210</v>
      </c>
      <c r="E135" s="60" t="s">
        <v>211</v>
      </c>
      <c r="F135" s="60" t="s">
        <v>212</v>
      </c>
    </row>
    <row r="136" spans="1:6" ht="45" x14ac:dyDescent="0.25">
      <c r="A136" s="56" t="s">
        <v>324</v>
      </c>
      <c r="B136" s="84" t="s">
        <v>325</v>
      </c>
      <c r="C136" s="84" t="s">
        <v>326</v>
      </c>
      <c r="D136" s="95" t="s">
        <v>210</v>
      </c>
      <c r="E136" s="60" t="s">
        <v>211</v>
      </c>
      <c r="F136" s="60" t="s">
        <v>212</v>
      </c>
    </row>
    <row r="137" spans="1:6" ht="45" x14ac:dyDescent="0.25">
      <c r="A137" s="56" t="s">
        <v>327</v>
      </c>
      <c r="B137" s="84" t="s">
        <v>328</v>
      </c>
      <c r="C137" s="84" t="s">
        <v>329</v>
      </c>
      <c r="D137" s="95" t="s">
        <v>210</v>
      </c>
      <c r="E137" s="60" t="s">
        <v>211</v>
      </c>
      <c r="F137" s="60" t="s">
        <v>212</v>
      </c>
    </row>
    <row r="138" spans="1:6" ht="45" x14ac:dyDescent="0.25">
      <c r="A138" s="56" t="s">
        <v>330</v>
      </c>
      <c r="B138" s="84" t="s">
        <v>331</v>
      </c>
      <c r="C138" s="84" t="s">
        <v>326</v>
      </c>
      <c r="D138" s="95" t="s">
        <v>210</v>
      </c>
      <c r="E138" s="60" t="s">
        <v>211</v>
      </c>
      <c r="F138" s="60" t="s">
        <v>212</v>
      </c>
    </row>
    <row r="139" spans="1:6" ht="45" x14ac:dyDescent="0.25">
      <c r="A139" s="56" t="s">
        <v>332</v>
      </c>
      <c r="B139" s="84" t="s">
        <v>333</v>
      </c>
      <c r="C139" s="84" t="s">
        <v>334</v>
      </c>
      <c r="D139" s="95" t="s">
        <v>210</v>
      </c>
      <c r="E139" s="60" t="s">
        <v>211</v>
      </c>
      <c r="F139" s="60" t="s">
        <v>212</v>
      </c>
    </row>
    <row r="140" spans="1:6" customFormat="1" x14ac:dyDescent="0.25"/>
    <row r="141" spans="1:6" x14ac:dyDescent="0.25">
      <c r="B141" s="50" t="s">
        <v>133</v>
      </c>
      <c r="C141" s="51"/>
      <c r="D141" s="51"/>
      <c r="E141" s="51"/>
      <c r="F141" s="51"/>
    </row>
    <row r="142" spans="1:6" x14ac:dyDescent="0.25">
      <c r="A142" s="53"/>
      <c r="B142" s="54" t="s">
        <v>54</v>
      </c>
      <c r="C142" s="54" t="s">
        <v>55</v>
      </c>
      <c r="D142" s="54" t="s">
        <v>56</v>
      </c>
      <c r="E142" s="54" t="s">
        <v>57</v>
      </c>
      <c r="F142" s="54" t="s">
        <v>58</v>
      </c>
    </row>
    <row r="143" spans="1:6" x14ac:dyDescent="0.25">
      <c r="A143" s="56" t="s">
        <v>59</v>
      </c>
      <c r="B143" s="60" t="s">
        <v>134</v>
      </c>
      <c r="C143" s="57" t="s">
        <v>66</v>
      </c>
      <c r="D143" s="83">
        <v>194.4</v>
      </c>
      <c r="E143" s="60" t="s">
        <v>80</v>
      </c>
      <c r="F143" s="60" t="s">
        <v>63</v>
      </c>
    </row>
    <row r="144" spans="1:6" x14ac:dyDescent="0.25">
      <c r="A144" s="56" t="s">
        <v>64</v>
      </c>
      <c r="B144" s="60" t="s">
        <v>134</v>
      </c>
      <c r="C144" s="57" t="s">
        <v>66</v>
      </c>
      <c r="D144" s="83">
        <v>169.75</v>
      </c>
      <c r="E144" s="60" t="s">
        <v>62</v>
      </c>
      <c r="F144" s="60" t="s">
        <v>63</v>
      </c>
    </row>
    <row r="145" spans="1:6" x14ac:dyDescent="0.25">
      <c r="A145" s="56" t="s">
        <v>69</v>
      </c>
      <c r="B145" s="59" t="s">
        <v>135</v>
      </c>
      <c r="C145" s="84" t="s">
        <v>83</v>
      </c>
      <c r="D145" s="83">
        <v>148.04</v>
      </c>
      <c r="E145" s="59" t="s">
        <v>62</v>
      </c>
      <c r="F145" s="60" t="s">
        <v>63</v>
      </c>
    </row>
    <row r="146" spans="1:6" x14ac:dyDescent="0.25">
      <c r="A146" s="56" t="s">
        <v>73</v>
      </c>
      <c r="B146" s="59" t="s">
        <v>97</v>
      </c>
      <c r="C146" s="84" t="s">
        <v>136</v>
      </c>
      <c r="D146" s="83">
        <v>105.84</v>
      </c>
      <c r="E146" s="59" t="s">
        <v>80</v>
      </c>
      <c r="F146" s="60" t="s">
        <v>63</v>
      </c>
    </row>
    <row r="148" spans="1:6" customFormat="1" x14ac:dyDescent="0.25"/>
    <row r="149" spans="1:6" customFormat="1" x14ac:dyDescent="0.25">
      <c r="B149" s="50" t="s">
        <v>624</v>
      </c>
      <c r="C149" s="50"/>
      <c r="D149" s="14"/>
      <c r="E149" s="82"/>
      <c r="F149" s="14"/>
    </row>
    <row r="150" spans="1:6" customFormat="1" x14ac:dyDescent="0.25">
      <c r="A150" s="86"/>
      <c r="B150" s="87" t="s">
        <v>54</v>
      </c>
      <c r="C150" s="87" t="s">
        <v>55</v>
      </c>
      <c r="D150" s="87" t="s">
        <v>56</v>
      </c>
      <c r="E150" s="87" t="s">
        <v>57</v>
      </c>
      <c r="F150" s="87" t="s">
        <v>58</v>
      </c>
    </row>
    <row r="151" spans="1:6" customFormat="1" ht="45" x14ac:dyDescent="0.25">
      <c r="A151" s="56" t="s">
        <v>59</v>
      </c>
      <c r="B151" s="53" t="s">
        <v>335</v>
      </c>
      <c r="C151" s="53" t="s">
        <v>336</v>
      </c>
      <c r="D151" s="100" t="s">
        <v>337</v>
      </c>
      <c r="E151" s="60" t="s">
        <v>338</v>
      </c>
      <c r="F151" s="60" t="s">
        <v>339</v>
      </c>
    </row>
    <row r="152" spans="1:6" customFormat="1" x14ac:dyDescent="0.25">
      <c r="A152" s="56" t="s">
        <v>64</v>
      </c>
      <c r="B152" s="53" t="s">
        <v>340</v>
      </c>
      <c r="C152" s="53" t="s">
        <v>341</v>
      </c>
      <c r="D152" s="101" t="s">
        <v>342</v>
      </c>
      <c r="E152" s="60" t="s">
        <v>140</v>
      </c>
      <c r="F152" s="60" t="s">
        <v>141</v>
      </c>
    </row>
    <row r="153" spans="1:6" customFormat="1" x14ac:dyDescent="0.25">
      <c r="A153" s="56" t="s">
        <v>69</v>
      </c>
      <c r="B153" s="53" t="s">
        <v>343</v>
      </c>
      <c r="C153" s="53" t="s">
        <v>344</v>
      </c>
      <c r="D153" s="101" t="s">
        <v>342</v>
      </c>
      <c r="E153" s="60" t="s">
        <v>140</v>
      </c>
      <c r="F153" s="60" t="s">
        <v>141</v>
      </c>
    </row>
    <row r="154" spans="1:6" customFormat="1" x14ac:dyDescent="0.25">
      <c r="A154" s="56" t="s">
        <v>73</v>
      </c>
      <c r="B154" s="53" t="s">
        <v>345</v>
      </c>
      <c r="C154" s="53" t="s">
        <v>346</v>
      </c>
      <c r="D154" s="101" t="s">
        <v>342</v>
      </c>
      <c r="E154" s="60" t="s">
        <v>140</v>
      </c>
      <c r="F154" s="60" t="s">
        <v>141</v>
      </c>
    </row>
    <row r="155" spans="1:6" customFormat="1" x14ac:dyDescent="0.25">
      <c r="A155" s="56" t="s">
        <v>77</v>
      </c>
      <c r="B155" s="53" t="s">
        <v>347</v>
      </c>
      <c r="C155" s="53" t="s">
        <v>348</v>
      </c>
      <c r="D155" s="101" t="s">
        <v>342</v>
      </c>
      <c r="E155" s="60" t="s">
        <v>140</v>
      </c>
      <c r="F155" s="60" t="s">
        <v>141</v>
      </c>
    </row>
    <row r="156" spans="1:6" customFormat="1" ht="30" x14ac:dyDescent="0.25">
      <c r="A156" s="56" t="s">
        <v>81</v>
      </c>
      <c r="B156" s="53" t="s">
        <v>349</v>
      </c>
      <c r="C156" s="53" t="s">
        <v>350</v>
      </c>
      <c r="D156" s="101" t="s">
        <v>342</v>
      </c>
      <c r="E156" s="60" t="s">
        <v>140</v>
      </c>
      <c r="F156" s="60" t="s">
        <v>351</v>
      </c>
    </row>
    <row r="157" spans="1:6" customFormat="1" ht="45" x14ac:dyDescent="0.25">
      <c r="A157" s="56" t="s">
        <v>84</v>
      </c>
      <c r="B157" s="53" t="s">
        <v>352</v>
      </c>
      <c r="C157" s="53" t="s">
        <v>353</v>
      </c>
      <c r="D157" s="100" t="s">
        <v>337</v>
      </c>
      <c r="E157" s="60" t="s">
        <v>338</v>
      </c>
      <c r="F157" s="60" t="s">
        <v>354</v>
      </c>
    </row>
    <row r="158" spans="1:6" customFormat="1" x14ac:dyDescent="0.25">
      <c r="A158" s="56" t="s">
        <v>87</v>
      </c>
      <c r="B158" s="53" t="s">
        <v>355</v>
      </c>
      <c r="C158" s="53" t="s">
        <v>356</v>
      </c>
      <c r="D158" s="101" t="s">
        <v>342</v>
      </c>
      <c r="E158" s="60" t="s">
        <v>140</v>
      </c>
      <c r="F158" s="60" t="s">
        <v>351</v>
      </c>
    </row>
    <row r="159" spans="1:6" customFormat="1" x14ac:dyDescent="0.25">
      <c r="A159" s="56" t="s">
        <v>90</v>
      </c>
      <c r="B159" s="53" t="s">
        <v>357</v>
      </c>
      <c r="C159" s="53" t="s">
        <v>358</v>
      </c>
      <c r="D159" s="101" t="s">
        <v>342</v>
      </c>
      <c r="E159" s="60" t="s">
        <v>140</v>
      </c>
      <c r="F159" s="60" t="s">
        <v>351</v>
      </c>
    </row>
    <row r="161" spans="1:6" x14ac:dyDescent="0.25">
      <c r="A161"/>
      <c r="B161"/>
      <c r="C161"/>
      <c r="D161"/>
      <c r="E161"/>
      <c r="F161"/>
    </row>
    <row r="162" spans="1:6" x14ac:dyDescent="0.25">
      <c r="A162"/>
      <c r="B162" s="85" t="s">
        <v>625</v>
      </c>
      <c r="C162"/>
      <c r="D162"/>
      <c r="E162"/>
      <c r="F162"/>
    </row>
    <row r="163" spans="1:6" x14ac:dyDescent="0.25">
      <c r="A163" s="86"/>
      <c r="B163" s="87" t="s">
        <v>54</v>
      </c>
      <c r="C163" s="87" t="s">
        <v>55</v>
      </c>
      <c r="D163" s="87" t="s">
        <v>56</v>
      </c>
      <c r="E163" s="87" t="s">
        <v>57</v>
      </c>
      <c r="F163" s="87" t="s">
        <v>58</v>
      </c>
    </row>
    <row r="164" spans="1:6" ht="45" x14ac:dyDescent="0.25">
      <c r="A164" s="102" t="s">
        <v>59</v>
      </c>
      <c r="B164" s="103" t="s">
        <v>359</v>
      </c>
      <c r="C164" s="104" t="s">
        <v>360</v>
      </c>
      <c r="D164" s="104" t="s">
        <v>361</v>
      </c>
      <c r="E164" s="104" t="s">
        <v>140</v>
      </c>
      <c r="F164" s="104" t="s">
        <v>141</v>
      </c>
    </row>
    <row r="165" spans="1:6" ht="45" x14ac:dyDescent="0.25">
      <c r="A165" s="102" t="s">
        <v>64</v>
      </c>
      <c r="B165" s="103" t="s">
        <v>362</v>
      </c>
      <c r="C165" s="104" t="s">
        <v>363</v>
      </c>
      <c r="D165" s="104" t="s">
        <v>361</v>
      </c>
      <c r="E165" s="104" t="s">
        <v>140</v>
      </c>
      <c r="F165" s="104" t="s">
        <v>141</v>
      </c>
    </row>
    <row r="166" spans="1:6" ht="45" x14ac:dyDescent="0.25">
      <c r="A166" s="102" t="s">
        <v>69</v>
      </c>
      <c r="B166" s="103" t="s">
        <v>364</v>
      </c>
      <c r="C166" s="104" t="s">
        <v>365</v>
      </c>
      <c r="D166" s="104" t="s">
        <v>361</v>
      </c>
      <c r="E166" s="104" t="s">
        <v>140</v>
      </c>
      <c r="F166" s="104" t="s">
        <v>141</v>
      </c>
    </row>
    <row r="167" spans="1:6" ht="45" x14ac:dyDescent="0.25">
      <c r="A167" s="102" t="s">
        <v>73</v>
      </c>
      <c r="B167" s="103" t="s">
        <v>366</v>
      </c>
      <c r="C167" s="104" t="s">
        <v>367</v>
      </c>
      <c r="D167" s="104" t="s">
        <v>361</v>
      </c>
      <c r="E167" s="104" t="s">
        <v>140</v>
      </c>
      <c r="F167" s="104" t="s">
        <v>141</v>
      </c>
    </row>
    <row r="168" spans="1:6" ht="45" x14ac:dyDescent="0.25">
      <c r="A168" s="102" t="s">
        <v>77</v>
      </c>
      <c r="B168" s="103" t="s">
        <v>368</v>
      </c>
      <c r="C168" s="104" t="s">
        <v>369</v>
      </c>
      <c r="D168" s="104" t="s">
        <v>361</v>
      </c>
      <c r="E168" s="104" t="s">
        <v>140</v>
      </c>
      <c r="F168" s="104" t="s">
        <v>141</v>
      </c>
    </row>
    <row r="169" spans="1:6" ht="45" x14ac:dyDescent="0.25">
      <c r="A169" s="102" t="s">
        <v>81</v>
      </c>
      <c r="B169" s="103" t="s">
        <v>370</v>
      </c>
      <c r="C169" s="104" t="s">
        <v>371</v>
      </c>
      <c r="D169" s="104" t="s">
        <v>361</v>
      </c>
      <c r="E169" s="104" t="s">
        <v>140</v>
      </c>
      <c r="F169" s="104" t="s">
        <v>141</v>
      </c>
    </row>
    <row r="170" spans="1:6" ht="45" x14ac:dyDescent="0.25">
      <c r="A170" s="102" t="s">
        <v>84</v>
      </c>
      <c r="B170" s="103" t="s">
        <v>372</v>
      </c>
      <c r="C170" s="104" t="s">
        <v>373</v>
      </c>
      <c r="D170" s="104" t="s">
        <v>361</v>
      </c>
      <c r="E170" s="104" t="s">
        <v>140</v>
      </c>
      <c r="F170" s="104" t="s">
        <v>141</v>
      </c>
    </row>
    <row r="171" spans="1:6" ht="45" x14ac:dyDescent="0.25">
      <c r="A171" s="102" t="s">
        <v>87</v>
      </c>
      <c r="B171" s="103" t="s">
        <v>374</v>
      </c>
      <c r="C171" s="104" t="s">
        <v>375</v>
      </c>
      <c r="D171" s="104" t="s">
        <v>361</v>
      </c>
      <c r="E171" s="104" t="s">
        <v>140</v>
      </c>
      <c r="F171" s="104" t="s">
        <v>141</v>
      </c>
    </row>
    <row r="172" spans="1:6" ht="45" x14ac:dyDescent="0.25">
      <c r="A172" s="102" t="s">
        <v>90</v>
      </c>
      <c r="B172" s="103" t="s">
        <v>376</v>
      </c>
      <c r="C172" s="104" t="s">
        <v>377</v>
      </c>
      <c r="D172" s="104" t="s">
        <v>361</v>
      </c>
      <c r="E172" s="104" t="s">
        <v>140</v>
      </c>
      <c r="F172" s="104" t="s">
        <v>141</v>
      </c>
    </row>
    <row r="173" spans="1:6" x14ac:dyDescent="0.25">
      <c r="A173" s="102" t="s">
        <v>93</v>
      </c>
      <c r="B173" s="103" t="s">
        <v>378</v>
      </c>
      <c r="C173" s="104" t="s">
        <v>379</v>
      </c>
      <c r="D173" s="104" t="s">
        <v>380</v>
      </c>
      <c r="E173" s="104"/>
      <c r="F173" s="104"/>
    </row>
    <row r="174" spans="1:6" ht="45" x14ac:dyDescent="0.25">
      <c r="A174" s="102" t="s">
        <v>96</v>
      </c>
      <c r="B174" s="103" t="s">
        <v>381</v>
      </c>
      <c r="C174" s="104" t="s">
        <v>382</v>
      </c>
      <c r="D174" s="104" t="s">
        <v>361</v>
      </c>
      <c r="E174" s="104" t="s">
        <v>140</v>
      </c>
      <c r="F174" s="104" t="s">
        <v>141</v>
      </c>
    </row>
    <row r="175" spans="1:6" ht="45" x14ac:dyDescent="0.25">
      <c r="A175" s="102" t="s">
        <v>99</v>
      </c>
      <c r="B175" s="103" t="s">
        <v>383</v>
      </c>
      <c r="C175" s="104" t="s">
        <v>384</v>
      </c>
      <c r="D175" s="104" t="s">
        <v>361</v>
      </c>
      <c r="E175" s="104" t="s">
        <v>140</v>
      </c>
      <c r="F175" s="104" t="s">
        <v>141</v>
      </c>
    </row>
    <row r="176" spans="1:6" x14ac:dyDescent="0.25">
      <c r="A176" s="102" t="s">
        <v>100</v>
      </c>
      <c r="B176" s="103" t="s">
        <v>385</v>
      </c>
      <c r="C176" s="104" t="s">
        <v>386</v>
      </c>
      <c r="D176" s="104" t="s">
        <v>380</v>
      </c>
      <c r="E176" s="104"/>
      <c r="F176" s="104"/>
    </row>
    <row r="177" spans="1:6" ht="45" x14ac:dyDescent="0.25">
      <c r="A177" s="102" t="s">
        <v>103</v>
      </c>
      <c r="B177" s="103" t="s">
        <v>387</v>
      </c>
      <c r="C177" s="104" t="s">
        <v>388</v>
      </c>
      <c r="D177" s="104" t="s">
        <v>361</v>
      </c>
      <c r="E177" s="104" t="s">
        <v>140</v>
      </c>
      <c r="F177" s="104" t="s">
        <v>141</v>
      </c>
    </row>
    <row r="178" spans="1:6" ht="45" x14ac:dyDescent="0.25">
      <c r="A178" s="102" t="s">
        <v>105</v>
      </c>
      <c r="B178" s="103" t="s">
        <v>389</v>
      </c>
      <c r="C178" s="104" t="s">
        <v>390</v>
      </c>
      <c r="D178" s="104" t="s">
        <v>361</v>
      </c>
      <c r="E178" s="104" t="s">
        <v>140</v>
      </c>
      <c r="F178" s="104" t="s">
        <v>141</v>
      </c>
    </row>
    <row r="179" spans="1:6" ht="45" x14ac:dyDescent="0.25">
      <c r="A179" s="102" t="s">
        <v>108</v>
      </c>
      <c r="B179" s="103" t="s">
        <v>391</v>
      </c>
      <c r="C179" s="104" t="s">
        <v>392</v>
      </c>
      <c r="D179" s="104" t="s">
        <v>361</v>
      </c>
      <c r="E179" s="104" t="s">
        <v>393</v>
      </c>
      <c r="F179" s="104" t="s">
        <v>141</v>
      </c>
    </row>
    <row r="180" spans="1:6" ht="45" x14ac:dyDescent="0.25">
      <c r="A180" s="102" t="s">
        <v>109</v>
      </c>
      <c r="B180" s="103" t="s">
        <v>394</v>
      </c>
      <c r="C180" s="104" t="s">
        <v>395</v>
      </c>
      <c r="D180" s="104" t="s">
        <v>361</v>
      </c>
      <c r="E180" s="104" t="s">
        <v>393</v>
      </c>
      <c r="F180" s="104" t="s">
        <v>141</v>
      </c>
    </row>
    <row r="181" spans="1:6" ht="45" x14ac:dyDescent="0.25">
      <c r="A181" s="102" t="s">
        <v>113</v>
      </c>
      <c r="B181" s="103" t="s">
        <v>396</v>
      </c>
      <c r="C181" s="104" t="s">
        <v>397</v>
      </c>
      <c r="D181" s="104" t="s">
        <v>361</v>
      </c>
      <c r="E181" s="104" t="s">
        <v>398</v>
      </c>
      <c r="F181" s="104" t="s">
        <v>141</v>
      </c>
    </row>
    <row r="182" spans="1:6" ht="45" x14ac:dyDescent="0.25">
      <c r="A182" s="102" t="s">
        <v>114</v>
      </c>
      <c r="B182" s="103" t="s">
        <v>399</v>
      </c>
      <c r="C182" s="104" t="s">
        <v>400</v>
      </c>
      <c r="D182" s="104" t="s">
        <v>361</v>
      </c>
      <c r="E182" s="104" t="s">
        <v>401</v>
      </c>
      <c r="F182" s="104" t="s">
        <v>141</v>
      </c>
    </row>
    <row r="183" spans="1:6" ht="45" x14ac:dyDescent="0.25">
      <c r="A183" s="102" t="s">
        <v>126</v>
      </c>
      <c r="B183" s="103" t="s">
        <v>402</v>
      </c>
      <c r="C183" s="104" t="s">
        <v>403</v>
      </c>
      <c r="D183" s="104" t="s">
        <v>361</v>
      </c>
      <c r="E183" s="104" t="s">
        <v>140</v>
      </c>
      <c r="F183" s="104" t="s">
        <v>141</v>
      </c>
    </row>
    <row r="184" spans="1:6" ht="45" x14ac:dyDescent="0.25">
      <c r="A184" s="102" t="s">
        <v>127</v>
      </c>
      <c r="B184" s="103" t="s">
        <v>404</v>
      </c>
      <c r="C184" s="104" t="s">
        <v>405</v>
      </c>
      <c r="D184" s="104" t="s">
        <v>361</v>
      </c>
      <c r="E184" s="104" t="s">
        <v>140</v>
      </c>
      <c r="F184" s="104" t="s">
        <v>141</v>
      </c>
    </row>
    <row r="185" spans="1:6" ht="45" x14ac:dyDescent="0.25">
      <c r="A185" s="102" t="s">
        <v>128</v>
      </c>
      <c r="B185" s="103" t="s">
        <v>406</v>
      </c>
      <c r="C185" s="104" t="s">
        <v>407</v>
      </c>
      <c r="D185" s="104" t="s">
        <v>361</v>
      </c>
      <c r="E185" s="104" t="s">
        <v>140</v>
      </c>
      <c r="F185" s="104" t="s">
        <v>141</v>
      </c>
    </row>
    <row r="186" spans="1:6" x14ac:dyDescent="0.25">
      <c r="A186" s="102" t="s">
        <v>130</v>
      </c>
      <c r="B186" s="103" t="s">
        <v>408</v>
      </c>
      <c r="C186" s="104" t="s">
        <v>400</v>
      </c>
      <c r="D186" s="104" t="s">
        <v>380</v>
      </c>
      <c r="E186" s="104"/>
      <c r="F186" s="104"/>
    </row>
    <row r="187" spans="1:6" ht="30" x14ac:dyDescent="0.25">
      <c r="A187" s="102" t="s">
        <v>131</v>
      </c>
      <c r="B187" s="103" t="s">
        <v>409</v>
      </c>
      <c r="C187" s="104" t="s">
        <v>410</v>
      </c>
      <c r="D187" s="104" t="s">
        <v>380</v>
      </c>
      <c r="E187" s="104"/>
      <c r="F187" s="104"/>
    </row>
    <row r="188" spans="1:6" x14ac:dyDescent="0.25">
      <c r="A188" s="102" t="s">
        <v>132</v>
      </c>
      <c r="B188" s="103" t="s">
        <v>411</v>
      </c>
      <c r="C188" s="104" t="s">
        <v>412</v>
      </c>
      <c r="D188" s="104" t="s">
        <v>380</v>
      </c>
      <c r="E188" s="104"/>
      <c r="F188" s="104"/>
    </row>
    <row r="189" spans="1:6" ht="45" x14ac:dyDescent="0.25">
      <c r="A189" s="102" t="s">
        <v>256</v>
      </c>
      <c r="B189" s="103" t="s">
        <v>413</v>
      </c>
      <c r="C189" s="104" t="s">
        <v>414</v>
      </c>
      <c r="D189" s="104" t="s">
        <v>361</v>
      </c>
      <c r="E189" s="104" t="s">
        <v>140</v>
      </c>
      <c r="F189" s="104" t="s">
        <v>141</v>
      </c>
    </row>
    <row r="190" spans="1:6" ht="45" x14ac:dyDescent="0.25">
      <c r="A190" s="102" t="s">
        <v>261</v>
      </c>
      <c r="B190" s="103" t="s">
        <v>415</v>
      </c>
      <c r="C190" s="104" t="s">
        <v>416</v>
      </c>
      <c r="D190" s="104" t="s">
        <v>361</v>
      </c>
      <c r="E190" s="104" t="s">
        <v>140</v>
      </c>
      <c r="F190" s="104" t="s">
        <v>141</v>
      </c>
    </row>
    <row r="191" spans="1:6" ht="45" x14ac:dyDescent="0.25">
      <c r="A191" s="102" t="s">
        <v>263</v>
      </c>
      <c r="B191" s="103" t="s">
        <v>417</v>
      </c>
      <c r="C191" s="104" t="s">
        <v>418</v>
      </c>
      <c r="D191" s="104" t="s">
        <v>361</v>
      </c>
      <c r="E191" s="104" t="s">
        <v>140</v>
      </c>
      <c r="F191" s="104" t="s">
        <v>141</v>
      </c>
    </row>
    <row r="192" spans="1:6" x14ac:dyDescent="0.25">
      <c r="A192" s="102" t="s">
        <v>266</v>
      </c>
      <c r="B192" s="103" t="s">
        <v>419</v>
      </c>
      <c r="C192" s="104" t="s">
        <v>420</v>
      </c>
      <c r="D192" s="105">
        <f>53.2*2</f>
        <v>106.4</v>
      </c>
      <c r="E192" s="105" t="s">
        <v>62</v>
      </c>
      <c r="F192" s="105" t="s">
        <v>421</v>
      </c>
    </row>
    <row r="193" spans="1:6" ht="45" x14ac:dyDescent="0.25">
      <c r="A193" s="102" t="s">
        <v>269</v>
      </c>
      <c r="B193" s="103" t="s">
        <v>422</v>
      </c>
      <c r="C193" s="104" t="s">
        <v>414</v>
      </c>
      <c r="D193" s="104" t="s">
        <v>361</v>
      </c>
      <c r="E193" s="104" t="s">
        <v>140</v>
      </c>
      <c r="F193" s="104" t="s">
        <v>141</v>
      </c>
    </row>
    <row r="194" spans="1:6" ht="45" x14ac:dyDescent="0.25">
      <c r="A194" s="102" t="s">
        <v>272</v>
      </c>
      <c r="B194" s="103" t="s">
        <v>423</v>
      </c>
      <c r="C194" s="104" t="s">
        <v>424</v>
      </c>
      <c r="D194" s="104" t="s">
        <v>361</v>
      </c>
      <c r="E194" s="104" t="s">
        <v>140</v>
      </c>
      <c r="F194" s="104" t="s">
        <v>141</v>
      </c>
    </row>
    <row r="195" spans="1:6" ht="45" x14ac:dyDescent="0.25">
      <c r="A195" s="102" t="s">
        <v>275</v>
      </c>
      <c r="B195" s="103" t="s">
        <v>425</v>
      </c>
      <c r="C195" s="104" t="s">
        <v>424</v>
      </c>
      <c r="D195" s="104" t="s">
        <v>361</v>
      </c>
      <c r="E195" s="104" t="s">
        <v>140</v>
      </c>
      <c r="F195" s="104" t="s">
        <v>141</v>
      </c>
    </row>
    <row r="196" spans="1:6" ht="45" x14ac:dyDescent="0.25">
      <c r="A196" s="102" t="s">
        <v>278</v>
      </c>
      <c r="B196" s="103" t="s">
        <v>426</v>
      </c>
      <c r="C196" s="104" t="s">
        <v>424</v>
      </c>
      <c r="D196" s="104" t="s">
        <v>361</v>
      </c>
      <c r="E196" s="104" t="s">
        <v>140</v>
      </c>
      <c r="F196" s="104" t="s">
        <v>141</v>
      </c>
    </row>
    <row r="197" spans="1:6" ht="45" x14ac:dyDescent="0.25">
      <c r="A197" s="102" t="s">
        <v>281</v>
      </c>
      <c r="B197" s="103" t="s">
        <v>427</v>
      </c>
      <c r="C197" s="104" t="s">
        <v>428</v>
      </c>
      <c r="D197" s="104" t="s">
        <v>361</v>
      </c>
      <c r="E197" s="104" t="s">
        <v>140</v>
      </c>
      <c r="F197" s="104" t="s">
        <v>141</v>
      </c>
    </row>
    <row r="198" spans="1:6" ht="45" x14ac:dyDescent="0.25">
      <c r="A198" s="102" t="s">
        <v>284</v>
      </c>
      <c r="B198" s="103" t="s">
        <v>429</v>
      </c>
      <c r="C198" s="104" t="s">
        <v>430</v>
      </c>
      <c r="D198" s="104" t="s">
        <v>361</v>
      </c>
      <c r="E198" s="104" t="s">
        <v>140</v>
      </c>
      <c r="F198" s="104" t="s">
        <v>141</v>
      </c>
    </row>
    <row r="199" spans="1:6" ht="45" x14ac:dyDescent="0.25">
      <c r="A199" s="102" t="s">
        <v>287</v>
      </c>
      <c r="B199" s="103" t="s">
        <v>431</v>
      </c>
      <c r="C199" s="104" t="s">
        <v>432</v>
      </c>
      <c r="D199" s="104" t="s">
        <v>361</v>
      </c>
      <c r="E199" s="104" t="s">
        <v>140</v>
      </c>
      <c r="F199" s="104" t="s">
        <v>141</v>
      </c>
    </row>
    <row r="200" spans="1:6" ht="45" x14ac:dyDescent="0.25">
      <c r="A200" s="102" t="s">
        <v>292</v>
      </c>
      <c r="B200" s="103" t="s">
        <v>433</v>
      </c>
      <c r="C200" s="104" t="s">
        <v>434</v>
      </c>
      <c r="D200" s="104" t="s">
        <v>361</v>
      </c>
      <c r="E200" s="104" t="s">
        <v>140</v>
      </c>
      <c r="F200" s="104" t="s">
        <v>141</v>
      </c>
    </row>
    <row r="201" spans="1:6" ht="45" x14ac:dyDescent="0.25">
      <c r="A201" s="102" t="s">
        <v>296</v>
      </c>
      <c r="B201" s="103" t="s">
        <v>435</v>
      </c>
      <c r="C201" s="104" t="s">
        <v>436</v>
      </c>
      <c r="D201" s="104" t="s">
        <v>361</v>
      </c>
      <c r="E201" s="104" t="s">
        <v>140</v>
      </c>
      <c r="F201" s="104" t="s">
        <v>141</v>
      </c>
    </row>
    <row r="202" spans="1:6" ht="45" x14ac:dyDescent="0.25">
      <c r="A202" s="102" t="s">
        <v>299</v>
      </c>
      <c r="B202" s="103" t="s">
        <v>437</v>
      </c>
      <c r="C202" s="104" t="s">
        <v>438</v>
      </c>
      <c r="D202" s="104" t="s">
        <v>361</v>
      </c>
      <c r="E202" s="104" t="s">
        <v>140</v>
      </c>
      <c r="F202" s="104" t="s">
        <v>141</v>
      </c>
    </row>
    <row r="203" spans="1:6" ht="45" x14ac:dyDescent="0.25">
      <c r="A203" s="102" t="s">
        <v>303</v>
      </c>
      <c r="B203" s="103" t="s">
        <v>439</v>
      </c>
      <c r="C203" s="104" t="s">
        <v>440</v>
      </c>
      <c r="D203" s="104" t="s">
        <v>361</v>
      </c>
      <c r="E203" s="104" t="s">
        <v>140</v>
      </c>
      <c r="F203" s="104" t="s">
        <v>141</v>
      </c>
    </row>
    <row r="204" spans="1:6" ht="45" x14ac:dyDescent="0.25">
      <c r="A204" s="102" t="s">
        <v>306</v>
      </c>
      <c r="B204" s="103" t="s">
        <v>441</v>
      </c>
      <c r="C204" s="104" t="s">
        <v>442</v>
      </c>
      <c r="D204" s="104" t="s">
        <v>361</v>
      </c>
      <c r="E204" s="104" t="s">
        <v>140</v>
      </c>
      <c r="F204" s="104" t="s">
        <v>141</v>
      </c>
    </row>
    <row r="205" spans="1:6" ht="45" x14ac:dyDescent="0.25">
      <c r="A205" s="102" t="s">
        <v>309</v>
      </c>
      <c r="B205" s="103" t="s">
        <v>443</v>
      </c>
      <c r="C205" s="104" t="s">
        <v>444</v>
      </c>
      <c r="D205" s="104" t="s">
        <v>361</v>
      </c>
      <c r="E205" s="104" t="s">
        <v>140</v>
      </c>
      <c r="F205" s="104" t="s">
        <v>141</v>
      </c>
    </row>
    <row r="206" spans="1:6" ht="45" x14ac:dyDescent="0.25">
      <c r="A206" s="102" t="s">
        <v>312</v>
      </c>
      <c r="B206" s="103" t="s">
        <v>445</v>
      </c>
      <c r="C206" s="104" t="s">
        <v>446</v>
      </c>
      <c r="D206" s="104" t="s">
        <v>361</v>
      </c>
      <c r="E206" s="104" t="s">
        <v>140</v>
      </c>
      <c r="F206" s="104" t="s">
        <v>141</v>
      </c>
    </row>
    <row r="207" spans="1:6" ht="45" x14ac:dyDescent="0.25">
      <c r="A207" s="102" t="s">
        <v>316</v>
      </c>
      <c r="B207" s="103" t="s">
        <v>447</v>
      </c>
      <c r="C207" s="104" t="s">
        <v>448</v>
      </c>
      <c r="D207" s="104" t="s">
        <v>361</v>
      </c>
      <c r="E207" s="104" t="s">
        <v>140</v>
      </c>
      <c r="F207" s="104" t="s">
        <v>141</v>
      </c>
    </row>
    <row r="208" spans="1:6" ht="45" x14ac:dyDescent="0.25">
      <c r="A208" s="102" t="s">
        <v>321</v>
      </c>
      <c r="B208" s="103" t="s">
        <v>449</v>
      </c>
      <c r="C208" s="104" t="s">
        <v>450</v>
      </c>
      <c r="D208" s="104" t="s">
        <v>361</v>
      </c>
      <c r="E208" s="104" t="s">
        <v>140</v>
      </c>
      <c r="F208" s="104" t="s">
        <v>141</v>
      </c>
    </row>
    <row r="209" spans="1:6" ht="45" x14ac:dyDescent="0.25">
      <c r="A209" s="102" t="s">
        <v>324</v>
      </c>
      <c r="B209" s="103" t="s">
        <v>451</v>
      </c>
      <c r="C209" s="104" t="s">
        <v>452</v>
      </c>
      <c r="D209" s="104" t="s">
        <v>361</v>
      </c>
      <c r="E209" s="104" t="s">
        <v>140</v>
      </c>
      <c r="F209" s="104" t="s">
        <v>141</v>
      </c>
    </row>
    <row r="210" spans="1:6" ht="45" x14ac:dyDescent="0.25">
      <c r="A210" s="102" t="s">
        <v>327</v>
      </c>
      <c r="B210" s="103" t="s">
        <v>453</v>
      </c>
      <c r="C210" s="104" t="s">
        <v>454</v>
      </c>
      <c r="D210" s="104" t="s">
        <v>361</v>
      </c>
      <c r="E210" s="104" t="s">
        <v>140</v>
      </c>
      <c r="F210" s="104" t="s">
        <v>141</v>
      </c>
    </row>
    <row r="211" spans="1:6" ht="45" x14ac:dyDescent="0.25">
      <c r="A211" s="102" t="s">
        <v>330</v>
      </c>
      <c r="B211" s="103" t="s">
        <v>455</v>
      </c>
      <c r="C211" s="104" t="s">
        <v>456</v>
      </c>
      <c r="D211" s="104" t="s">
        <v>361</v>
      </c>
      <c r="E211" s="104" t="s">
        <v>140</v>
      </c>
      <c r="F211" s="104" t="s">
        <v>141</v>
      </c>
    </row>
    <row r="212" spans="1:6" ht="30" x14ac:dyDescent="0.25">
      <c r="A212" s="102" t="s">
        <v>332</v>
      </c>
      <c r="B212" s="103" t="s">
        <v>457</v>
      </c>
      <c r="C212" s="104" t="s">
        <v>458</v>
      </c>
      <c r="D212" s="104" t="s">
        <v>380</v>
      </c>
      <c r="E212" s="104"/>
      <c r="F212" s="104"/>
    </row>
    <row r="213" spans="1:6" ht="45" x14ac:dyDescent="0.25">
      <c r="A213" s="102" t="s">
        <v>459</v>
      </c>
      <c r="B213" s="103" t="s">
        <v>460</v>
      </c>
      <c r="C213" s="104" t="s">
        <v>461</v>
      </c>
      <c r="D213" s="104" t="s">
        <v>361</v>
      </c>
      <c r="E213" s="104" t="s">
        <v>140</v>
      </c>
      <c r="F213" s="104" t="s">
        <v>141</v>
      </c>
    </row>
    <row r="214" spans="1:6" ht="45" x14ac:dyDescent="0.25">
      <c r="A214" s="102" t="s">
        <v>462</v>
      </c>
      <c r="B214" s="103" t="s">
        <v>463</v>
      </c>
      <c r="C214" s="104" t="s">
        <v>464</v>
      </c>
      <c r="D214" s="104" t="s">
        <v>361</v>
      </c>
      <c r="E214" s="104" t="s">
        <v>140</v>
      </c>
      <c r="F214" s="104" t="s">
        <v>141</v>
      </c>
    </row>
    <row r="215" spans="1:6" ht="45" x14ac:dyDescent="0.25">
      <c r="A215" s="102" t="s">
        <v>465</v>
      </c>
      <c r="B215" s="103" t="s">
        <v>466</v>
      </c>
      <c r="C215" s="104" t="s">
        <v>467</v>
      </c>
      <c r="D215" s="104" t="s">
        <v>361</v>
      </c>
      <c r="E215" s="104" t="s">
        <v>140</v>
      </c>
      <c r="F215" s="104" t="s">
        <v>141</v>
      </c>
    </row>
    <row r="216" spans="1:6" ht="45" x14ac:dyDescent="0.25">
      <c r="A216" s="102" t="s">
        <v>468</v>
      </c>
      <c r="B216" s="103" t="s">
        <v>469</v>
      </c>
      <c r="C216" s="104" t="s">
        <v>470</v>
      </c>
      <c r="D216" s="104" t="s">
        <v>361</v>
      </c>
      <c r="E216" s="104" t="s">
        <v>140</v>
      </c>
      <c r="F216" s="104" t="s">
        <v>141</v>
      </c>
    </row>
    <row r="217" spans="1:6" ht="45" x14ac:dyDescent="0.25">
      <c r="A217" s="102" t="s">
        <v>471</v>
      </c>
      <c r="B217" s="103" t="s">
        <v>472</v>
      </c>
      <c r="C217" s="104" t="s">
        <v>473</v>
      </c>
      <c r="D217" s="104" t="s">
        <v>361</v>
      </c>
      <c r="E217" s="104" t="s">
        <v>140</v>
      </c>
      <c r="F217" s="104" t="s">
        <v>141</v>
      </c>
    </row>
    <row r="218" spans="1:6" ht="45" x14ac:dyDescent="0.25">
      <c r="A218" s="102" t="s">
        <v>474</v>
      </c>
      <c r="B218" s="103" t="s">
        <v>475</v>
      </c>
      <c r="C218" s="104" t="s">
        <v>476</v>
      </c>
      <c r="D218" s="104" t="s">
        <v>477</v>
      </c>
      <c r="E218" s="104"/>
      <c r="F218" s="104"/>
    </row>
    <row r="219" spans="1:6" ht="45" x14ac:dyDescent="0.25">
      <c r="A219" s="102" t="s">
        <v>478</v>
      </c>
      <c r="B219" s="103" t="s">
        <v>479</v>
      </c>
      <c r="C219" s="104" t="s">
        <v>480</v>
      </c>
      <c r="D219" s="104" t="s">
        <v>361</v>
      </c>
      <c r="E219" s="104" t="s">
        <v>140</v>
      </c>
      <c r="F219" s="104" t="s">
        <v>141</v>
      </c>
    </row>
    <row r="220" spans="1:6" ht="45" x14ac:dyDescent="0.25">
      <c r="A220" s="102" t="s">
        <v>481</v>
      </c>
      <c r="B220" s="103" t="s">
        <v>482</v>
      </c>
      <c r="C220" s="104" t="s">
        <v>483</v>
      </c>
      <c r="D220" s="104" t="s">
        <v>361</v>
      </c>
      <c r="E220" s="104" t="s">
        <v>140</v>
      </c>
      <c r="F220" s="104" t="s">
        <v>141</v>
      </c>
    </row>
    <row r="221" spans="1:6" ht="45" x14ac:dyDescent="0.25">
      <c r="A221" s="102" t="s">
        <v>484</v>
      </c>
      <c r="B221" s="103" t="s">
        <v>485</v>
      </c>
      <c r="C221" s="104" t="s">
        <v>486</v>
      </c>
      <c r="D221" s="104" t="s">
        <v>361</v>
      </c>
      <c r="E221" s="104" t="s">
        <v>140</v>
      </c>
      <c r="F221" s="104" t="s">
        <v>141</v>
      </c>
    </row>
    <row r="222" spans="1:6" ht="30" x14ac:dyDescent="0.25">
      <c r="A222" s="102" t="s">
        <v>487</v>
      </c>
      <c r="B222" s="103" t="s">
        <v>488</v>
      </c>
      <c r="C222" s="104" t="s">
        <v>489</v>
      </c>
      <c r="D222" s="106">
        <v>94.99</v>
      </c>
      <c r="E222" s="104" t="s">
        <v>62</v>
      </c>
      <c r="F222" s="104" t="s">
        <v>153</v>
      </c>
    </row>
    <row r="223" spans="1:6" ht="45" x14ac:dyDescent="0.25">
      <c r="A223" s="102" t="s">
        <v>490</v>
      </c>
      <c r="B223" s="103" t="s">
        <v>491</v>
      </c>
      <c r="C223" s="104" t="s">
        <v>492</v>
      </c>
      <c r="D223" s="104" t="s">
        <v>361</v>
      </c>
      <c r="E223" s="104" t="s">
        <v>140</v>
      </c>
      <c r="F223" s="104" t="s">
        <v>141</v>
      </c>
    </row>
    <row r="224" spans="1:6" ht="45" x14ac:dyDescent="0.25">
      <c r="A224" s="102" t="s">
        <v>493</v>
      </c>
      <c r="B224" s="103" t="s">
        <v>494</v>
      </c>
      <c r="C224" s="104" t="s">
        <v>495</v>
      </c>
      <c r="D224" s="104" t="s">
        <v>361</v>
      </c>
      <c r="E224" s="104" t="s">
        <v>140</v>
      </c>
      <c r="F224" s="104" t="s">
        <v>141</v>
      </c>
    </row>
    <row r="225" spans="1:6" ht="45" x14ac:dyDescent="0.25">
      <c r="A225" s="102" t="s">
        <v>496</v>
      </c>
      <c r="B225" s="103" t="s">
        <v>497</v>
      </c>
      <c r="C225" s="104" t="s">
        <v>498</v>
      </c>
      <c r="D225" s="104" t="s">
        <v>361</v>
      </c>
      <c r="E225" s="104" t="s">
        <v>140</v>
      </c>
      <c r="F225" s="104" t="s">
        <v>141</v>
      </c>
    </row>
    <row r="226" spans="1:6" ht="45" x14ac:dyDescent="0.25">
      <c r="A226" s="102" t="s">
        <v>499</v>
      </c>
      <c r="B226" s="103" t="s">
        <v>500</v>
      </c>
      <c r="C226" s="104" t="s">
        <v>501</v>
      </c>
      <c r="D226" s="104" t="s">
        <v>361</v>
      </c>
      <c r="E226" s="104" t="s">
        <v>140</v>
      </c>
      <c r="F226" s="104" t="s">
        <v>141</v>
      </c>
    </row>
    <row r="227" spans="1:6" x14ac:dyDescent="0.25">
      <c r="A227" s="102" t="s">
        <v>502</v>
      </c>
      <c r="B227" s="103" t="s">
        <v>503</v>
      </c>
      <c r="C227" s="104" t="s">
        <v>504</v>
      </c>
      <c r="D227" s="104" t="s">
        <v>380</v>
      </c>
      <c r="E227" s="104" t="s">
        <v>140</v>
      </c>
      <c r="F227" s="104" t="s">
        <v>141</v>
      </c>
    </row>
    <row r="228" spans="1:6" ht="45" x14ac:dyDescent="0.25">
      <c r="A228" s="102" t="s">
        <v>505</v>
      </c>
      <c r="B228" s="103" t="s">
        <v>506</v>
      </c>
      <c r="C228" s="104" t="s">
        <v>507</v>
      </c>
      <c r="D228" s="104" t="s">
        <v>361</v>
      </c>
      <c r="E228" s="104" t="s">
        <v>140</v>
      </c>
      <c r="F228" s="104" t="s">
        <v>141</v>
      </c>
    </row>
    <row r="229" spans="1:6" ht="30" x14ac:dyDescent="0.25">
      <c r="A229" s="102" t="s">
        <v>508</v>
      </c>
      <c r="B229" s="103" t="s">
        <v>509</v>
      </c>
      <c r="C229" s="104" t="s">
        <v>510</v>
      </c>
      <c r="D229" s="107">
        <v>177.12</v>
      </c>
      <c r="E229" s="104" t="s">
        <v>511</v>
      </c>
      <c r="F229" s="104" t="s">
        <v>153</v>
      </c>
    </row>
    <row r="230" spans="1:6" ht="45" x14ac:dyDescent="0.25">
      <c r="A230" s="102" t="s">
        <v>512</v>
      </c>
      <c r="B230" s="103" t="s">
        <v>509</v>
      </c>
      <c r="C230" s="104" t="s">
        <v>510</v>
      </c>
      <c r="D230" s="104" t="s">
        <v>361</v>
      </c>
      <c r="E230" s="104" t="s">
        <v>140</v>
      </c>
      <c r="F230" s="104" t="s">
        <v>141</v>
      </c>
    </row>
    <row r="231" spans="1:6" ht="45" x14ac:dyDescent="0.25">
      <c r="A231" s="102" t="s">
        <v>513</v>
      </c>
      <c r="B231" s="103" t="s">
        <v>514</v>
      </c>
      <c r="C231" s="104" t="s">
        <v>515</v>
      </c>
      <c r="D231" s="104" t="s">
        <v>361</v>
      </c>
      <c r="E231" s="104" t="s">
        <v>140</v>
      </c>
      <c r="F231" s="104" t="s">
        <v>141</v>
      </c>
    </row>
    <row r="232" spans="1:6" ht="45" x14ac:dyDescent="0.25">
      <c r="A232" s="102" t="s">
        <v>516</v>
      </c>
      <c r="B232" s="103" t="s">
        <v>517</v>
      </c>
      <c r="C232" s="104" t="s">
        <v>518</v>
      </c>
      <c r="D232" s="104" t="s">
        <v>361</v>
      </c>
      <c r="E232" s="104" t="s">
        <v>140</v>
      </c>
      <c r="F232" s="104" t="s">
        <v>141</v>
      </c>
    </row>
    <row r="233" spans="1:6" x14ac:dyDescent="0.25">
      <c r="A233" s="102" t="s">
        <v>519</v>
      </c>
      <c r="B233" s="103" t="s">
        <v>520</v>
      </c>
      <c r="C233" s="104" t="s">
        <v>521</v>
      </c>
      <c r="D233" s="108">
        <v>95.95</v>
      </c>
      <c r="E233" s="104" t="s">
        <v>62</v>
      </c>
      <c r="F233" s="104" t="s">
        <v>153</v>
      </c>
    </row>
    <row r="234" spans="1:6" ht="45" x14ac:dyDescent="0.25">
      <c r="A234" s="102" t="s">
        <v>522</v>
      </c>
      <c r="B234" s="103" t="s">
        <v>523</v>
      </c>
      <c r="C234" s="104" t="s">
        <v>524</v>
      </c>
      <c r="D234" s="108" t="s">
        <v>361</v>
      </c>
      <c r="E234" s="104" t="s">
        <v>140</v>
      </c>
      <c r="F234" s="104" t="s">
        <v>141</v>
      </c>
    </row>
    <row r="235" spans="1:6" ht="45" x14ac:dyDescent="0.25">
      <c r="A235" s="102" t="s">
        <v>525</v>
      </c>
      <c r="B235" s="103" t="s">
        <v>526</v>
      </c>
      <c r="C235" s="104" t="s">
        <v>527</v>
      </c>
      <c r="D235" s="108" t="s">
        <v>361</v>
      </c>
      <c r="E235" s="104" t="s">
        <v>140</v>
      </c>
      <c r="F235" s="104" t="s">
        <v>141</v>
      </c>
    </row>
    <row r="236" spans="1:6" ht="45" x14ac:dyDescent="0.25">
      <c r="A236" s="102" t="s">
        <v>528</v>
      </c>
      <c r="B236" s="103" t="s">
        <v>529</v>
      </c>
      <c r="C236" s="104" t="s">
        <v>530</v>
      </c>
      <c r="D236" s="108" t="s">
        <v>361</v>
      </c>
      <c r="E236" s="104" t="s">
        <v>140</v>
      </c>
      <c r="F236" s="104" t="s">
        <v>141</v>
      </c>
    </row>
    <row r="237" spans="1:6" ht="45" x14ac:dyDescent="0.25">
      <c r="A237" s="102" t="s">
        <v>531</v>
      </c>
      <c r="B237" s="103" t="s">
        <v>532</v>
      </c>
      <c r="C237" s="104" t="s">
        <v>524</v>
      </c>
      <c r="D237" s="108" t="s">
        <v>361</v>
      </c>
      <c r="E237" s="104" t="s">
        <v>140</v>
      </c>
      <c r="F237" s="104" t="s">
        <v>141</v>
      </c>
    </row>
    <row r="239" spans="1:6" x14ac:dyDescent="0.25">
      <c r="A239" s="109"/>
      <c r="B239" s="109"/>
      <c r="C239" s="109"/>
      <c r="D239" s="109"/>
      <c r="E239" s="109"/>
      <c r="F239" s="109"/>
    </row>
    <row r="240" spans="1:6" x14ac:dyDescent="0.25">
      <c r="A240" s="109"/>
      <c r="B240" s="85" t="s">
        <v>626</v>
      </c>
      <c r="C240" s="85"/>
      <c r="D240" s="109"/>
      <c r="E240" s="109"/>
      <c r="F240" s="109"/>
    </row>
    <row r="241" spans="1:6" x14ac:dyDescent="0.25">
      <c r="A241" s="86"/>
      <c r="B241" s="87" t="s">
        <v>54</v>
      </c>
      <c r="C241" s="87" t="s">
        <v>55</v>
      </c>
      <c r="D241" s="87" t="s">
        <v>56</v>
      </c>
      <c r="E241" s="87" t="s">
        <v>57</v>
      </c>
      <c r="F241" s="87" t="s">
        <v>58</v>
      </c>
    </row>
    <row r="242" spans="1:6" x14ac:dyDescent="0.25">
      <c r="A242" s="102" t="s">
        <v>59</v>
      </c>
      <c r="B242" s="53" t="s">
        <v>533</v>
      </c>
      <c r="C242" s="103" t="s">
        <v>534</v>
      </c>
      <c r="D242" s="110">
        <f>61.67+65.4</f>
        <v>127.07000000000001</v>
      </c>
      <c r="E242" s="104" t="s">
        <v>535</v>
      </c>
      <c r="F242" s="60" t="s">
        <v>536</v>
      </c>
    </row>
    <row r="243" spans="1:6" x14ac:dyDescent="0.25">
      <c r="A243" s="88" t="s">
        <v>64</v>
      </c>
      <c r="B243" s="111" t="s">
        <v>537</v>
      </c>
      <c r="C243" s="112" t="s">
        <v>538</v>
      </c>
      <c r="D243" s="113">
        <f>591.01-73.05</f>
        <v>517.96</v>
      </c>
      <c r="E243" s="114" t="s">
        <v>539</v>
      </c>
      <c r="F243" s="60" t="s">
        <v>536</v>
      </c>
    </row>
    <row r="244" spans="1:6" ht="30" x14ac:dyDescent="0.25">
      <c r="A244" s="88" t="s">
        <v>69</v>
      </c>
      <c r="B244" s="115" t="s">
        <v>630</v>
      </c>
      <c r="C244" s="112" t="s">
        <v>540</v>
      </c>
      <c r="D244" s="113">
        <v>93.6</v>
      </c>
      <c r="E244" s="114" t="s">
        <v>541</v>
      </c>
      <c r="F244" s="60" t="s">
        <v>536</v>
      </c>
    </row>
    <row r="245" spans="1:6" x14ac:dyDescent="0.25">
      <c r="A245" s="88" t="s">
        <v>73</v>
      </c>
      <c r="B245" s="111" t="s">
        <v>542</v>
      </c>
      <c r="C245" s="112" t="s">
        <v>543</v>
      </c>
      <c r="D245" s="113">
        <v>120.96</v>
      </c>
      <c r="E245" s="59" t="s">
        <v>80</v>
      </c>
      <c r="F245" s="60" t="s">
        <v>536</v>
      </c>
    </row>
    <row r="247" spans="1:6" customFormat="1" x14ac:dyDescent="0.25">
      <c r="B247" s="85" t="s">
        <v>627</v>
      </c>
      <c r="C247" s="85"/>
    </row>
    <row r="248" spans="1:6" customFormat="1" x14ac:dyDescent="0.25">
      <c r="A248" s="86"/>
      <c r="B248" s="87" t="s">
        <v>54</v>
      </c>
      <c r="C248" s="87" t="s">
        <v>55</v>
      </c>
      <c r="D248" s="87" t="s">
        <v>56</v>
      </c>
      <c r="E248" s="87" t="s">
        <v>57</v>
      </c>
      <c r="F248" s="87" t="s">
        <v>58</v>
      </c>
    </row>
    <row r="249" spans="1:6" s="118" customFormat="1" ht="30" x14ac:dyDescent="0.25">
      <c r="A249" s="102" t="s">
        <v>59</v>
      </c>
      <c r="B249" s="103" t="s">
        <v>544</v>
      </c>
      <c r="C249" s="103" t="s">
        <v>545</v>
      </c>
      <c r="D249" s="117">
        <v>273.27</v>
      </c>
      <c r="E249" s="104" t="s">
        <v>546</v>
      </c>
      <c r="F249" s="104" t="s">
        <v>536</v>
      </c>
    </row>
    <row r="250" spans="1:6" customFormat="1" x14ac:dyDescent="0.25">
      <c r="A250" s="102" t="s">
        <v>64</v>
      </c>
      <c r="B250" s="86" t="s">
        <v>547</v>
      </c>
      <c r="C250" s="86" t="s">
        <v>548</v>
      </c>
      <c r="D250" s="89" t="s">
        <v>139</v>
      </c>
      <c r="E250" s="89" t="s">
        <v>140</v>
      </c>
      <c r="F250" s="89" t="s">
        <v>141</v>
      </c>
    </row>
    <row r="251" spans="1:6" customFormat="1" x14ac:dyDescent="0.25">
      <c r="A251" s="102" t="s">
        <v>69</v>
      </c>
      <c r="B251" s="86" t="s">
        <v>549</v>
      </c>
      <c r="C251" s="86" t="s">
        <v>550</v>
      </c>
      <c r="D251" s="89" t="s">
        <v>139</v>
      </c>
      <c r="E251" s="89" t="s">
        <v>140</v>
      </c>
      <c r="F251" s="89" t="s">
        <v>141</v>
      </c>
    </row>
    <row r="252" spans="1:6" customFormat="1" x14ac:dyDescent="0.25">
      <c r="A252" s="102" t="s">
        <v>73</v>
      </c>
      <c r="B252" s="86" t="s">
        <v>551</v>
      </c>
      <c r="C252" s="86" t="s">
        <v>552</v>
      </c>
      <c r="D252" s="89" t="s">
        <v>139</v>
      </c>
      <c r="E252" s="89" t="s">
        <v>140</v>
      </c>
      <c r="F252" s="89" t="s">
        <v>141</v>
      </c>
    </row>
    <row r="253" spans="1:6" customFormat="1" x14ac:dyDescent="0.25">
      <c r="A253" s="102" t="s">
        <v>77</v>
      </c>
      <c r="B253" s="86" t="s">
        <v>553</v>
      </c>
      <c r="C253" s="86" t="s">
        <v>554</v>
      </c>
      <c r="D253" s="89" t="s">
        <v>555</v>
      </c>
      <c r="E253" s="89" t="s">
        <v>556</v>
      </c>
      <c r="F253" s="104" t="s">
        <v>536</v>
      </c>
    </row>
    <row r="254" spans="1:6" customFormat="1" x14ac:dyDescent="0.25">
      <c r="A254" s="102" t="s">
        <v>81</v>
      </c>
      <c r="B254" s="116">
        <v>45558</v>
      </c>
      <c r="C254" s="86" t="s">
        <v>557</v>
      </c>
      <c r="D254" s="119" t="s">
        <v>139</v>
      </c>
      <c r="E254" s="89" t="s">
        <v>140</v>
      </c>
      <c r="F254" s="89" t="s">
        <v>141</v>
      </c>
    </row>
    <row r="255" spans="1:6" customFormat="1" x14ac:dyDescent="0.25">
      <c r="A255" s="102" t="s">
        <v>84</v>
      </c>
      <c r="B255" s="116">
        <v>45602</v>
      </c>
      <c r="C255" s="86" t="s">
        <v>558</v>
      </c>
      <c r="D255" s="89" t="s">
        <v>559</v>
      </c>
      <c r="E255" s="89" t="s">
        <v>560</v>
      </c>
      <c r="F255" s="89" t="s">
        <v>536</v>
      </c>
    </row>
    <row r="256" spans="1:6" customFormat="1" x14ac:dyDescent="0.25">
      <c r="A256" s="102" t="s">
        <v>87</v>
      </c>
      <c r="B256" s="116">
        <v>45625</v>
      </c>
      <c r="C256" s="86" t="s">
        <v>561</v>
      </c>
      <c r="D256" s="89" t="s">
        <v>139</v>
      </c>
      <c r="E256" s="89" t="s">
        <v>140</v>
      </c>
      <c r="F256" s="89" t="s">
        <v>141</v>
      </c>
    </row>
    <row r="257" spans="1:6" customFormat="1" x14ac:dyDescent="0.25">
      <c r="A257" s="102" t="s">
        <v>90</v>
      </c>
      <c r="B257" s="116">
        <v>45645</v>
      </c>
      <c r="C257" s="86" t="s">
        <v>562</v>
      </c>
      <c r="D257" s="119">
        <v>85.78</v>
      </c>
      <c r="E257" s="89" t="s">
        <v>179</v>
      </c>
      <c r="F257" s="89" t="s">
        <v>536</v>
      </c>
    </row>
    <row r="258" spans="1:6" x14ac:dyDescent="0.25">
      <c r="A258"/>
      <c r="B258"/>
      <c r="C258"/>
      <c r="D258"/>
      <c r="E258"/>
      <c r="F258"/>
    </row>
    <row r="259" spans="1:6" x14ac:dyDescent="0.25">
      <c r="A259"/>
      <c r="B259" s="85" t="s">
        <v>622</v>
      </c>
      <c r="C259" s="85"/>
      <c r="D259"/>
      <c r="E259"/>
      <c r="F259"/>
    </row>
    <row r="260" spans="1:6" x14ac:dyDescent="0.25">
      <c r="A260" s="86"/>
      <c r="B260" s="87" t="s">
        <v>54</v>
      </c>
      <c r="C260" s="87" t="s">
        <v>55</v>
      </c>
      <c r="D260" s="87" t="s">
        <v>56</v>
      </c>
      <c r="E260" s="87" t="s">
        <v>57</v>
      </c>
      <c r="F260" s="87" t="s">
        <v>58</v>
      </c>
    </row>
    <row r="261" spans="1:6" x14ac:dyDescent="0.25">
      <c r="A261" s="88" t="s">
        <v>59</v>
      </c>
      <c r="B261" s="86" t="s">
        <v>563</v>
      </c>
      <c r="C261" s="60" t="s">
        <v>564</v>
      </c>
      <c r="D261" s="60" t="s">
        <v>380</v>
      </c>
      <c r="E261" s="60"/>
      <c r="F261" s="60"/>
    </row>
    <row r="262" spans="1:6" ht="45" x14ac:dyDescent="0.25">
      <c r="A262" s="88" t="s">
        <v>64</v>
      </c>
      <c r="B262" s="86" t="s">
        <v>565</v>
      </c>
      <c r="C262" s="120" t="s">
        <v>566</v>
      </c>
      <c r="D262" s="60" t="s">
        <v>361</v>
      </c>
      <c r="E262" s="60" t="s">
        <v>140</v>
      </c>
      <c r="F262" s="60" t="s">
        <v>141</v>
      </c>
    </row>
    <row r="263" spans="1:6" ht="45" x14ac:dyDescent="0.25">
      <c r="A263" s="88" t="s">
        <v>69</v>
      </c>
      <c r="B263" s="86" t="s">
        <v>567</v>
      </c>
      <c r="C263" s="60" t="s">
        <v>568</v>
      </c>
      <c r="D263" s="60" t="s">
        <v>361</v>
      </c>
      <c r="E263" s="60" t="s">
        <v>140</v>
      </c>
      <c r="F263" s="60" t="s">
        <v>141</v>
      </c>
    </row>
    <row r="264" spans="1:6" ht="45" x14ac:dyDescent="0.25">
      <c r="A264" s="88" t="s">
        <v>73</v>
      </c>
      <c r="B264" s="86" t="s">
        <v>569</v>
      </c>
      <c r="C264" s="60" t="s">
        <v>570</v>
      </c>
      <c r="D264" s="60" t="s">
        <v>361</v>
      </c>
      <c r="E264" s="60" t="s">
        <v>140</v>
      </c>
      <c r="F264" s="60" t="s">
        <v>141</v>
      </c>
    </row>
    <row r="265" spans="1:6" ht="45" x14ac:dyDescent="0.25">
      <c r="A265" s="88" t="s">
        <v>77</v>
      </c>
      <c r="B265" s="86" t="s">
        <v>571</v>
      </c>
      <c r="C265" s="60" t="s">
        <v>572</v>
      </c>
      <c r="D265" s="60" t="s">
        <v>361</v>
      </c>
      <c r="E265" s="60" t="s">
        <v>140</v>
      </c>
      <c r="F265" s="60" t="s">
        <v>141</v>
      </c>
    </row>
    <row r="266" spans="1:6" x14ac:dyDescent="0.25">
      <c r="A266" s="88" t="s">
        <v>81</v>
      </c>
      <c r="B266" s="86" t="s">
        <v>573</v>
      </c>
      <c r="C266" s="60" t="s">
        <v>574</v>
      </c>
      <c r="D266" s="60" t="s">
        <v>380</v>
      </c>
      <c r="E266" s="60"/>
      <c r="F266" s="60"/>
    </row>
    <row r="267" spans="1:6" ht="45" x14ac:dyDescent="0.25">
      <c r="A267" s="88" t="s">
        <v>84</v>
      </c>
      <c r="B267" s="86" t="s">
        <v>575</v>
      </c>
      <c r="C267" s="60" t="s">
        <v>576</v>
      </c>
      <c r="D267" s="60" t="s">
        <v>361</v>
      </c>
      <c r="E267" s="60" t="s">
        <v>140</v>
      </c>
      <c r="F267" s="60" t="s">
        <v>141</v>
      </c>
    </row>
    <row r="268" spans="1:6" ht="45" x14ac:dyDescent="0.25">
      <c r="A268" s="88" t="s">
        <v>87</v>
      </c>
      <c r="B268" s="86" t="s">
        <v>577</v>
      </c>
      <c r="C268" s="60" t="s">
        <v>578</v>
      </c>
      <c r="D268" s="60" t="s">
        <v>361</v>
      </c>
      <c r="E268" s="60" t="s">
        <v>140</v>
      </c>
      <c r="F268" s="60" t="s">
        <v>141</v>
      </c>
    </row>
    <row r="269" spans="1:6" x14ac:dyDescent="0.25">
      <c r="A269" s="88" t="s">
        <v>90</v>
      </c>
      <c r="B269" s="86" t="s">
        <v>579</v>
      </c>
      <c r="C269" s="60" t="s">
        <v>580</v>
      </c>
      <c r="D269" s="104" t="s">
        <v>380</v>
      </c>
      <c r="E269" s="60"/>
      <c r="F269" s="60"/>
    </row>
    <row r="270" spans="1:6" x14ac:dyDescent="0.25">
      <c r="A270" s="88" t="s">
        <v>93</v>
      </c>
      <c r="B270" s="86" t="s">
        <v>581</v>
      </c>
      <c r="C270" s="60" t="s">
        <v>582</v>
      </c>
      <c r="D270" s="104" t="s">
        <v>380</v>
      </c>
      <c r="E270" s="60"/>
      <c r="F270" s="60"/>
    </row>
    <row r="271" spans="1:6" ht="45" x14ac:dyDescent="0.25">
      <c r="A271" s="88" t="s">
        <v>96</v>
      </c>
      <c r="B271" s="86" t="s">
        <v>583</v>
      </c>
      <c r="C271" s="60" t="s">
        <v>584</v>
      </c>
      <c r="D271" s="60" t="s">
        <v>361</v>
      </c>
      <c r="E271" s="60" t="s">
        <v>140</v>
      </c>
      <c r="F271" s="60" t="s">
        <v>141</v>
      </c>
    </row>
    <row r="272" spans="1:6" ht="45" x14ac:dyDescent="0.25">
      <c r="A272" s="88" t="s">
        <v>99</v>
      </c>
      <c r="B272" s="86" t="s">
        <v>585</v>
      </c>
      <c r="C272" s="60" t="s">
        <v>586</v>
      </c>
      <c r="D272" s="60" t="s">
        <v>361</v>
      </c>
      <c r="E272" s="60" t="s">
        <v>140</v>
      </c>
      <c r="F272" s="60" t="s">
        <v>141</v>
      </c>
    </row>
    <row r="273" spans="1:6" ht="45" x14ac:dyDescent="0.25">
      <c r="A273" s="88" t="s">
        <v>100</v>
      </c>
      <c r="B273" s="86" t="s">
        <v>587</v>
      </c>
      <c r="C273" s="60" t="s">
        <v>588</v>
      </c>
      <c r="D273" s="60" t="s">
        <v>361</v>
      </c>
      <c r="E273" s="60" t="s">
        <v>140</v>
      </c>
      <c r="F273" s="60" t="s">
        <v>141</v>
      </c>
    </row>
    <row r="274" spans="1:6" ht="30" x14ac:dyDescent="0.25">
      <c r="A274" s="88" t="s">
        <v>103</v>
      </c>
      <c r="B274" s="86" t="s">
        <v>589</v>
      </c>
      <c r="C274" s="60" t="s">
        <v>590</v>
      </c>
      <c r="D274" s="60" t="s">
        <v>591</v>
      </c>
      <c r="E274" s="60"/>
      <c r="F274" s="60" t="s">
        <v>592</v>
      </c>
    </row>
    <row r="275" spans="1:6" x14ac:dyDescent="0.25">
      <c r="A275" s="88" t="s">
        <v>105</v>
      </c>
      <c r="B275" s="86" t="s">
        <v>593</v>
      </c>
      <c r="C275" s="60" t="s">
        <v>590</v>
      </c>
      <c r="D275" s="104" t="s">
        <v>380</v>
      </c>
      <c r="E275" s="60"/>
      <c r="F275" s="60"/>
    </row>
    <row r="276" spans="1:6" x14ac:dyDescent="0.25">
      <c r="A276" s="88" t="s">
        <v>108</v>
      </c>
      <c r="B276" s="86" t="s">
        <v>594</v>
      </c>
      <c r="C276" s="60" t="s">
        <v>595</v>
      </c>
      <c r="D276" s="104" t="s">
        <v>380</v>
      </c>
      <c r="E276" s="60"/>
      <c r="F276" s="60"/>
    </row>
    <row r="277" spans="1:6" x14ac:dyDescent="0.25">
      <c r="A277" s="88" t="s">
        <v>109</v>
      </c>
      <c r="B277" s="86" t="s">
        <v>596</v>
      </c>
      <c r="C277" s="121" t="s">
        <v>597</v>
      </c>
      <c r="D277" s="60" t="s">
        <v>380</v>
      </c>
      <c r="E277" s="60"/>
      <c r="F277" s="60"/>
    </row>
    <row r="278" spans="1:6" x14ac:dyDescent="0.25">
      <c r="A278" s="88" t="s">
        <v>113</v>
      </c>
      <c r="B278" s="86" t="s">
        <v>598</v>
      </c>
      <c r="C278" s="60" t="s">
        <v>599</v>
      </c>
      <c r="D278" s="60" t="s">
        <v>380</v>
      </c>
      <c r="E278" s="60"/>
      <c r="F278" s="60"/>
    </row>
    <row r="279" spans="1:6" x14ac:dyDescent="0.25">
      <c r="A279" s="88" t="s">
        <v>114</v>
      </c>
      <c r="B279" s="86" t="s">
        <v>600</v>
      </c>
      <c r="C279" s="60" t="s">
        <v>601</v>
      </c>
      <c r="D279" s="60">
        <v>160.55000000000001</v>
      </c>
      <c r="E279" s="60" t="s">
        <v>602</v>
      </c>
      <c r="F279" s="60" t="s">
        <v>141</v>
      </c>
    </row>
    <row r="280" spans="1:6" x14ac:dyDescent="0.25">
      <c r="A280" s="88" t="s">
        <v>126</v>
      </c>
      <c r="B280" s="86" t="s">
        <v>600</v>
      </c>
      <c r="C280" s="60" t="s">
        <v>601</v>
      </c>
      <c r="D280" s="60">
        <v>105.84</v>
      </c>
      <c r="E280" s="60" t="s">
        <v>80</v>
      </c>
      <c r="F280" s="60" t="s">
        <v>421</v>
      </c>
    </row>
    <row r="281" spans="1:6" x14ac:dyDescent="0.25">
      <c r="A281" s="88" t="s">
        <v>127</v>
      </c>
      <c r="B281" s="86" t="s">
        <v>603</v>
      </c>
      <c r="C281" s="122" t="s">
        <v>604</v>
      </c>
      <c r="D281" s="122" t="s">
        <v>380</v>
      </c>
      <c r="E281" s="60"/>
      <c r="F281" s="60"/>
    </row>
    <row r="282" spans="1:6" ht="30" x14ac:dyDescent="0.25">
      <c r="A282" s="88" t="s">
        <v>128</v>
      </c>
      <c r="B282" s="86" t="s">
        <v>605</v>
      </c>
      <c r="C282" s="123" t="s">
        <v>606</v>
      </c>
      <c r="D282" s="60" t="s">
        <v>591</v>
      </c>
      <c r="E282" s="60" t="s">
        <v>140</v>
      </c>
      <c r="F282" s="60" t="s">
        <v>141</v>
      </c>
    </row>
    <row r="283" spans="1:6" x14ac:dyDescent="0.25">
      <c r="A283" s="88" t="s">
        <v>130</v>
      </c>
      <c r="B283" s="86" t="s">
        <v>607</v>
      </c>
      <c r="C283" s="122" t="s">
        <v>608</v>
      </c>
      <c r="D283" s="122" t="s">
        <v>380</v>
      </c>
      <c r="E283" s="60"/>
      <c r="F283" s="60"/>
    </row>
    <row r="284" spans="1:6" ht="30" x14ac:dyDescent="0.25">
      <c r="A284" s="88" t="s">
        <v>131</v>
      </c>
      <c r="B284" s="86" t="s">
        <v>347</v>
      </c>
      <c r="C284" s="60" t="s">
        <v>609</v>
      </c>
      <c r="D284" s="60" t="s">
        <v>591</v>
      </c>
      <c r="E284" s="60" t="s">
        <v>140</v>
      </c>
      <c r="F284" s="60" t="s">
        <v>141</v>
      </c>
    </row>
    <row r="285" spans="1:6" x14ac:dyDescent="0.25">
      <c r="A285" s="88" t="s">
        <v>132</v>
      </c>
      <c r="B285" s="124" t="s">
        <v>610</v>
      </c>
      <c r="C285" s="125" t="s">
        <v>611</v>
      </c>
      <c r="D285" s="125" t="s">
        <v>380</v>
      </c>
      <c r="E285" s="60"/>
      <c r="F285" s="60"/>
    </row>
    <row r="286" spans="1:6" ht="30" x14ac:dyDescent="0.25">
      <c r="A286" s="88" t="s">
        <v>256</v>
      </c>
      <c r="B286" s="86" t="s">
        <v>612</v>
      </c>
      <c r="C286" s="122" t="s">
        <v>613</v>
      </c>
      <c r="D286" s="60" t="s">
        <v>591</v>
      </c>
      <c r="E286" s="60" t="s">
        <v>140</v>
      </c>
      <c r="F286" s="60" t="s">
        <v>141</v>
      </c>
    </row>
    <row r="287" spans="1:6" x14ac:dyDescent="0.25">
      <c r="A287" s="88" t="s">
        <v>261</v>
      </c>
      <c r="B287" s="86" t="s">
        <v>614</v>
      </c>
      <c r="C287" s="60" t="s">
        <v>615</v>
      </c>
      <c r="D287" s="60" t="s">
        <v>380</v>
      </c>
      <c r="E287" s="60"/>
      <c r="F287" s="60"/>
    </row>
    <row r="288" spans="1:6" ht="30" x14ac:dyDescent="0.25">
      <c r="A288" s="88" t="s">
        <v>263</v>
      </c>
      <c r="B288" s="86" t="s">
        <v>616</v>
      </c>
      <c r="C288" s="60" t="s">
        <v>617</v>
      </c>
      <c r="D288" s="60" t="s">
        <v>591</v>
      </c>
      <c r="E288" s="60" t="s">
        <v>140</v>
      </c>
      <c r="F288" s="60" t="s">
        <v>141</v>
      </c>
    </row>
    <row r="289" spans="1:6" x14ac:dyDescent="0.25">
      <c r="A289" s="88" t="s">
        <v>266</v>
      </c>
      <c r="B289" s="86" t="s">
        <v>618</v>
      </c>
      <c r="C289" s="60" t="s">
        <v>619</v>
      </c>
      <c r="D289" s="60" t="s">
        <v>380</v>
      </c>
      <c r="E289" s="60"/>
      <c r="F289" s="60"/>
    </row>
    <row r="290" spans="1:6" x14ac:dyDescent="0.25">
      <c r="A290" s="88" t="s">
        <v>269</v>
      </c>
      <c r="B290" s="86" t="s">
        <v>620</v>
      </c>
      <c r="C290" s="60" t="s">
        <v>621</v>
      </c>
      <c r="D290" s="60" t="s">
        <v>380</v>
      </c>
      <c r="E290" s="60"/>
      <c r="F290" s="60"/>
    </row>
  </sheetData>
  <customSheetViews>
    <customSheetView guid="{8C92F6CA-E558-4F22-A553-954EAC3C34CE}" scale="85">
      <pageMargins left="0.7" right="0.7" top="0.75" bottom="0.75" header="0.3" footer="0.3"/>
      <pageSetup paperSize="9" orientation="portrait" r:id="rId1"/>
    </customSheetView>
    <customSheetView guid="{ABF30F46-B438-4CFD-AC58-A4E6386E713E}" scale="85" topLeftCell="A241">
      <selection activeCell="B255" sqref="B255"/>
      <pageMargins left="0.7" right="0.7" top="0.75" bottom="0.75" header="0.3" footer="0.3"/>
      <pageSetup paperSize="9" orientation="portrait" r:id="rId2"/>
    </customSheetView>
  </customSheetView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7"/>
  <sheetViews>
    <sheetView workbookViewId="0">
      <selection activeCell="B2" sqref="B2"/>
    </sheetView>
  </sheetViews>
  <sheetFormatPr baseColWidth="10" defaultRowHeight="15" x14ac:dyDescent="0.25"/>
  <cols>
    <col min="2" max="2" width="31.5703125" customWidth="1"/>
    <col min="3" max="3" width="7.42578125" bestFit="1" customWidth="1"/>
    <col min="4" max="4" width="15.42578125" bestFit="1" customWidth="1"/>
    <col min="5" max="5" width="12.85546875" bestFit="1" customWidth="1"/>
  </cols>
  <sheetData>
    <row r="2" spans="2:5" x14ac:dyDescent="0.25">
      <c r="B2" s="126" t="s">
        <v>629</v>
      </c>
      <c r="C2" s="126"/>
    </row>
    <row r="3" spans="2:5" x14ac:dyDescent="0.25">
      <c r="B3" s="127" t="s">
        <v>628</v>
      </c>
      <c r="C3" s="127" t="s">
        <v>55</v>
      </c>
      <c r="D3" s="127" t="s">
        <v>56</v>
      </c>
      <c r="E3" s="127" t="s">
        <v>58</v>
      </c>
    </row>
    <row r="4" spans="2:5" x14ac:dyDescent="0.25">
      <c r="B4" s="86"/>
      <c r="C4" s="86"/>
      <c r="D4" s="114"/>
      <c r="E4" s="86"/>
    </row>
    <row r="5" spans="2:5" x14ac:dyDescent="0.25">
      <c r="B5" s="86"/>
      <c r="C5" s="86"/>
      <c r="D5" s="86"/>
      <c r="E5" s="86"/>
    </row>
    <row r="6" spans="2:5" x14ac:dyDescent="0.25">
      <c r="B6" s="86"/>
      <c r="C6" s="86"/>
      <c r="D6" s="86"/>
      <c r="E6" s="86"/>
    </row>
    <row r="7" spans="2:5" x14ac:dyDescent="0.25">
      <c r="B7" s="86"/>
      <c r="C7" s="86"/>
      <c r="D7" s="86"/>
      <c r="E7" s="86"/>
    </row>
  </sheetData>
  <customSheetViews>
    <customSheetView guid="{8C92F6CA-E558-4F22-A553-954EAC3C34CE}">
      <selection activeCell="B2" sqref="B2"/>
      <pageMargins left="0.7" right="0.7" top="0.75" bottom="0.75" header="0.3" footer="0.3"/>
    </customSheetView>
    <customSheetView guid="{ABF30F46-B438-4CFD-AC58-A4E6386E713E}">
      <selection activeCell="B2" sqref="B2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Dietas</vt:lpstr>
      <vt:lpstr>Viajes</vt:lpstr>
      <vt:lpstr>Gastos repre-proto</vt:lpstr>
    </vt:vector>
  </TitlesOfParts>
  <Company>Principado de Asturias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NURIA PEREZ SUAREZ</cp:lastModifiedBy>
  <dcterms:created xsi:type="dcterms:W3CDTF">2025-01-22T09:21:52Z</dcterms:created>
  <dcterms:modified xsi:type="dcterms:W3CDTF">2025-01-31T12:00:18Z</dcterms:modified>
</cp:coreProperties>
</file>