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E50" i="2" l="1"/>
  <c r="E47" i="2"/>
  <c r="E39" i="2"/>
  <c r="E35" i="2"/>
  <c r="AM13" i="1" l="1"/>
  <c r="AM14" i="1"/>
  <c r="AM8" i="1"/>
  <c r="AM7" i="1"/>
  <c r="AJ14" i="1"/>
  <c r="AJ13" i="1"/>
  <c r="AJ8" i="1"/>
  <c r="AJ7" i="1"/>
  <c r="AG13" i="1"/>
  <c r="AG14" i="1"/>
  <c r="AG8" i="1"/>
  <c r="AG7" i="1"/>
  <c r="AD14" i="1"/>
  <c r="AD13" i="1"/>
  <c r="AA8" i="1"/>
  <c r="AA7" i="1"/>
  <c r="AA14" i="1"/>
  <c r="AO14" i="1"/>
  <c r="AN14" i="1"/>
  <c r="AA13" i="1"/>
  <c r="X8" i="1"/>
  <c r="X7" i="1"/>
  <c r="X14" i="1"/>
  <c r="X13" i="1"/>
  <c r="U14" i="1"/>
  <c r="R14" i="1"/>
  <c r="O14" i="1"/>
  <c r="L14" i="1"/>
  <c r="I14" i="1"/>
  <c r="F14" i="1"/>
  <c r="U13" i="1"/>
  <c r="AO13" i="1"/>
  <c r="AN13" i="1"/>
  <c r="R13" i="1"/>
  <c r="O13" i="1"/>
  <c r="L13" i="1"/>
  <c r="I13" i="1"/>
  <c r="F13" i="1"/>
  <c r="R16" i="1" l="1"/>
  <c r="R17" i="1"/>
  <c r="R18" i="1"/>
  <c r="R8" i="1"/>
  <c r="R7" i="1"/>
  <c r="O8" i="1"/>
  <c r="O7" i="1"/>
  <c r="AM16" i="1" l="1"/>
  <c r="AM17" i="1"/>
  <c r="AM18" i="1"/>
  <c r="AJ16" i="1"/>
  <c r="AJ17" i="1"/>
  <c r="AJ18" i="1"/>
  <c r="AG16" i="1"/>
  <c r="AG17" i="1"/>
  <c r="AG18" i="1"/>
  <c r="AD16" i="1"/>
  <c r="AD17" i="1"/>
  <c r="AD18" i="1"/>
  <c r="AA18" i="1"/>
  <c r="AA16" i="1"/>
  <c r="AA17" i="1"/>
  <c r="X16" i="1"/>
  <c r="X17" i="1"/>
  <c r="X18" i="1"/>
  <c r="Y19" i="1"/>
  <c r="Z19" i="1"/>
  <c r="AB19" i="1"/>
  <c r="AC19" i="1"/>
  <c r="AE19" i="1"/>
  <c r="AF19" i="1"/>
  <c r="AH19" i="1"/>
  <c r="AI19" i="1"/>
  <c r="AK19" i="1"/>
  <c r="AL19" i="1"/>
  <c r="W19" i="1"/>
  <c r="V19" i="1"/>
  <c r="U16" i="1"/>
  <c r="U17" i="1"/>
  <c r="U18" i="1"/>
  <c r="O16" i="1"/>
  <c r="O17" i="1"/>
  <c r="O18" i="1"/>
  <c r="Q19" i="1"/>
  <c r="T19" i="1"/>
  <c r="S19" i="1"/>
  <c r="P19" i="1"/>
  <c r="N19" i="1"/>
  <c r="M19" i="1"/>
  <c r="K19" i="1"/>
  <c r="J19" i="1"/>
  <c r="L17" i="1"/>
  <c r="L18" i="1"/>
  <c r="L16" i="1"/>
  <c r="H19" i="1"/>
  <c r="I18" i="1"/>
  <c r="G19" i="1"/>
  <c r="I17" i="1"/>
  <c r="I16" i="1"/>
  <c r="E19" i="1"/>
  <c r="F18" i="1"/>
  <c r="AO18" i="1"/>
  <c r="AN18" i="1"/>
  <c r="F17" i="1"/>
  <c r="AO17" i="1"/>
  <c r="AN17" i="1"/>
  <c r="F16" i="1"/>
  <c r="AO16" i="1"/>
  <c r="AN16" i="1"/>
  <c r="D19" i="1" l="1"/>
  <c r="AO15" i="1"/>
  <c r="AO8" i="1"/>
  <c r="AO9" i="1"/>
  <c r="AO10" i="1"/>
  <c r="AO11" i="1"/>
  <c r="AO12" i="1"/>
  <c r="AN8" i="1"/>
  <c r="AN9" i="1"/>
  <c r="AN10" i="1"/>
  <c r="AN11" i="1"/>
  <c r="AN12" i="1"/>
  <c r="AN15" i="1"/>
  <c r="AO7" i="1"/>
  <c r="AN7" i="1"/>
  <c r="AM10" i="1"/>
  <c r="AM11" i="1"/>
  <c r="AM12" i="1"/>
  <c r="AM15" i="1"/>
  <c r="AM9" i="1"/>
  <c r="AJ10" i="1"/>
  <c r="AJ11" i="1"/>
  <c r="AJ12" i="1"/>
  <c r="AJ15" i="1"/>
  <c r="AJ9" i="1"/>
  <c r="AG10" i="1"/>
  <c r="AG11" i="1"/>
  <c r="AG12" i="1"/>
  <c r="AG15" i="1"/>
  <c r="AG9" i="1"/>
  <c r="AD10" i="1"/>
  <c r="AD11" i="1"/>
  <c r="AD12" i="1"/>
  <c r="AD15" i="1"/>
  <c r="AD9" i="1"/>
  <c r="AA10" i="1"/>
  <c r="AA11" i="1"/>
  <c r="AA12" i="1"/>
  <c r="AA15" i="1"/>
  <c r="AA9" i="1"/>
  <c r="X10" i="1"/>
  <c r="X11" i="1"/>
  <c r="X12" i="1"/>
  <c r="X15" i="1"/>
  <c r="X9" i="1"/>
  <c r="U10" i="1"/>
  <c r="U11" i="1"/>
  <c r="U12" i="1"/>
  <c r="U15" i="1"/>
  <c r="U9" i="1"/>
  <c r="R10" i="1"/>
  <c r="R11" i="1"/>
  <c r="R12" i="1"/>
  <c r="R15" i="1"/>
  <c r="R9" i="1"/>
  <c r="O10" i="1"/>
  <c r="O11" i="1"/>
  <c r="O12" i="1"/>
  <c r="O15" i="1"/>
  <c r="O9" i="1"/>
  <c r="L8" i="1"/>
  <c r="L9" i="1"/>
  <c r="L10" i="1"/>
  <c r="L11" i="1"/>
  <c r="L12" i="1"/>
  <c r="L15" i="1"/>
  <c r="L7" i="1"/>
  <c r="I8" i="1"/>
  <c r="I9" i="1"/>
  <c r="I10" i="1"/>
  <c r="I11" i="1"/>
  <c r="I12" i="1"/>
  <c r="I15" i="1"/>
  <c r="I7" i="1"/>
  <c r="F8" i="1"/>
  <c r="F9" i="1"/>
  <c r="F10" i="1"/>
  <c r="F11" i="1"/>
  <c r="F12" i="1"/>
  <c r="F15" i="1"/>
  <c r="F7" i="1"/>
  <c r="X19" i="1" l="1"/>
  <c r="AA19" i="1"/>
  <c r="O19" i="1"/>
  <c r="U19" i="1"/>
  <c r="AJ19" i="1"/>
  <c r="AM19" i="1"/>
  <c r="R19" i="1"/>
  <c r="AD19" i="1"/>
  <c r="L19" i="1"/>
  <c r="AG19" i="1"/>
  <c r="F19" i="1"/>
  <c r="I19" i="1"/>
  <c r="AO19" i="1"/>
  <c r="AN19" i="1"/>
</calcChain>
</file>

<file path=xl/sharedStrings.xml><?xml version="1.0" encoding="utf-8"?>
<sst xmlns="http://schemas.openxmlformats.org/spreadsheetml/2006/main" count="270" uniqueCount="142">
  <si>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</si>
  <si>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</si>
  <si>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</si>
  <si>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</si>
  <si>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</si>
  <si>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</si>
  <si>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</si>
  <si>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</si>
  <si>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</si>
  <si>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</si>
  <si>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</si>
  <si>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</si>
  <si>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</si>
  <si>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</si>
  <si>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</si>
  <si>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</si>
  <si>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</si>
  <si>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</si>
  <si>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</si>
  <si>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</si>
  <si>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CONSEJERIA DE EDUCACION</t>
  </si>
  <si>
    <t>JAVIER CUELI LLERA</t>
  </si>
  <si>
    <t>DIRECTOR GENERAL FORMACION PROFESIONAL</t>
  </si>
  <si>
    <t>DIRECTORA GENERAL PERSONAL DOCENTE</t>
  </si>
  <si>
    <t>DIRECTORA GENERAL PLANIFICACION E INFRAESTRUCTURAS EDUCATIVAS</t>
  </si>
  <si>
    <t>EVA LEDO CABALEIRO</t>
  </si>
  <si>
    <t>DAVID ARTIME GARCIA</t>
  </si>
  <si>
    <t>DIRECTOR GENERAL ORDENACION, EVALUACION Y EQUIDAD EDUCATIVA</t>
  </si>
  <si>
    <t>MARIA BEGOÑA FERNANDEZ SUAREZ</t>
  </si>
  <si>
    <t>SECRETARIA GENERAL TECNICA</t>
  </si>
  <si>
    <t>LYDIA ESPINA LOPEZ</t>
  </si>
  <si>
    <t>CONSEJERA</t>
  </si>
  <si>
    <t>SUSANA DIAZ MACHARGO</t>
  </si>
  <si>
    <t>421A</t>
  </si>
  <si>
    <t>423B</t>
  </si>
  <si>
    <t>421B</t>
  </si>
  <si>
    <t>422B</t>
  </si>
  <si>
    <t>MUGUETA SAN MARTIN, LUIS MARIA</t>
  </si>
  <si>
    <t>ESPINA COTO, MARIA BELARMINA</t>
  </si>
  <si>
    <t>CEZON DOMINGUEZ, JOSE ANTONIO</t>
  </si>
  <si>
    <t>PERSONAL EVENTUAL GABINETE</t>
  </si>
  <si>
    <t>INDEMNIZACIONES POR RAZÓN DE SERVICIO ABONADAS A ALTOS CARGOS Y PERSONAL EVENTUAL DE GABINETE EN EL AÑO 2023</t>
  </si>
  <si>
    <t>MARIA ELENA ARANGO CASTELAO</t>
  </si>
  <si>
    <t>18.59</t>
  </si>
  <si>
    <t>GONZALEZ PRIETO, CESAR</t>
  </si>
  <si>
    <t>DIRECTOR GENERAL DE PERSONAL DOCENTE</t>
  </si>
  <si>
    <t>VALLAURE ARREDONDO, JULIO PABL0</t>
  </si>
  <si>
    <t>DIRECTOR GENERAL DE INFRAESTRUCTURAS Y TECNOLOGÍAS EDUCATIVAS</t>
  </si>
  <si>
    <t>Motivo</t>
  </si>
  <si>
    <t>Coste satisfecho</t>
  </si>
  <si>
    <t>Concepto</t>
  </si>
  <si>
    <t>Adjudicatario</t>
  </si>
  <si>
    <t>Agenda 1</t>
  </si>
  <si>
    <t>Agenda 2</t>
  </si>
  <si>
    <t>Agenda 3</t>
  </si>
  <si>
    <t>Agenda 4</t>
  </si>
  <si>
    <t>Consejera de Educación, Lydia Espina López</t>
  </si>
  <si>
    <t>Objeto</t>
  </si>
  <si>
    <t>Lugar y Fechas</t>
  </si>
  <si>
    <t>Coste Satisfecho</t>
  </si>
  <si>
    <t>Toledo, 30 enero 2023</t>
  </si>
  <si>
    <t>Asistencia Campeonato Estatal de FP SpainSkills 2022 y acto entrga de 
medallas</t>
  </si>
  <si>
    <t xml:space="preserve">alojamiento 
30 y 31 </t>
  </si>
  <si>
    <t>Avoris Retail División S.L.</t>
  </si>
  <si>
    <t>Toledo, 31 enero 2023</t>
  </si>
  <si>
    <t xml:space="preserve">Reunión conjunta de la Comisión de Formación Profesional de la Conferencia Sectorial de Educación y de la Comisión Sectorial del Sistema de Cualificaciones y Formación Profesional para el Empleo. </t>
  </si>
  <si>
    <t>188, 54€</t>
  </si>
  <si>
    <t>Avión 30 enero  y 
1 febrero</t>
  </si>
  <si>
    <t>Toledo, 1 febrero 2023</t>
  </si>
  <si>
    <t>Madrid, 16 febrero 2023</t>
  </si>
  <si>
    <t>Asistencia a la LXXXI reunión de la Comisión Permanente del Consejo General de Formación Profesional</t>
  </si>
  <si>
    <t>Alsa</t>
  </si>
  <si>
    <t>Alojamiento</t>
  </si>
  <si>
    <t>Madrid, 17 febrero 2023</t>
  </si>
  <si>
    <t>Avión</t>
  </si>
  <si>
    <t>Madrid, 22 febero 2023</t>
  </si>
  <si>
    <t>Asistencia a la reunión de la Comisión de FP de la Conferencia Sectorial de Educación.</t>
  </si>
  <si>
    <t>Madrid, 6 marzo 2023</t>
  </si>
  <si>
    <t>Asistenciaa la reunión de la Comisión de FP de la Conferencia Sectorial de Educación.</t>
  </si>
  <si>
    <t>Tren</t>
  </si>
  <si>
    <t>Agenda5</t>
  </si>
  <si>
    <t>Madrid, 29 marzo 2023</t>
  </si>
  <si>
    <t>Asistencia al Congreso Internacional de la Formación Profesional</t>
  </si>
  <si>
    <t>Madrid,29 y 30 marzo 2023</t>
  </si>
  <si>
    <t>Alto Cargo: Directora General de Personal Docente</t>
  </si>
  <si>
    <t>Lugar y fechas</t>
  </si>
  <si>
    <t>15/03/2023 a 18/03/2023 - Canarias</t>
  </si>
  <si>
    <t>Asistencia a jornadas de personal docente de todas las comunidades autónomas</t>
  </si>
  <si>
    <t xml:space="preserve">Desplazamiento y Hospedaje </t>
  </si>
  <si>
    <t>avoris</t>
  </si>
  <si>
    <t>Alto Cargo: Directora General de Centros, Red 0-3 años y Enseñanzas Profesionales</t>
  </si>
  <si>
    <t>22/10/2023 a 24/10/2023 - Sevilla</t>
  </si>
  <si>
    <t>Asistencia a jornadas del Ministerio de Educación</t>
  </si>
  <si>
    <t>384,64 EUR</t>
  </si>
  <si>
    <t>sanader</t>
  </si>
  <si>
    <t>Eva Ledo Cabaleiro</t>
  </si>
  <si>
    <r>
      <rPr>
        <b/>
        <sz val="11"/>
        <color indexed="8"/>
        <rFont val="Calibri"/>
        <family val="2"/>
      </rPr>
      <t xml:space="preserve">Alto Cargo: </t>
    </r>
    <r>
      <rPr>
        <sz val="11"/>
        <color theme="1"/>
        <rFont val="Calibri"/>
        <family val="2"/>
        <scheme val="minor"/>
      </rPr>
      <t xml:space="preserve">Director General de Enseñanzas Profesionales, Javier Cueli Llera
Consejería de Educación Año 2023 
</t>
    </r>
    <r>
      <rPr>
        <b/>
        <sz val="11"/>
        <color indexed="8"/>
        <rFont val="Calibri"/>
        <family val="2"/>
      </rPr>
      <t>Cesado por Decreto 80/2023, de 18 de agosto, (BOPA 22/08/2023)</t>
    </r>
    <r>
      <rPr>
        <sz val="11"/>
        <color theme="1"/>
        <rFont val="Calibri"/>
        <family val="2"/>
        <scheme val="minor"/>
      </rPr>
      <t>, por el que se dispone el cese de don Javier Cueli Llera como Director General de Enseñanzas Profesionales . Consejería de Educación.</t>
    </r>
  </si>
  <si>
    <t>Madrid, 30 de enero de 2023</t>
  </si>
  <si>
    <t>Desayuno informativo organizado por Europa Press con la intervención del presidente del Principado y posterior reunión en materia educativa</t>
  </si>
  <si>
    <t>Alojamiento en hotel One Shot Fortuny. Entrada: 29/01/2023. Salida: 30/01/2023.</t>
  </si>
  <si>
    <t>Avoris Retail Division S.L.</t>
  </si>
  <si>
    <t>Madrid, 16 de marzo de 2023</t>
  </si>
  <si>
    <t>Conferencia Sectorial de Educación</t>
  </si>
  <si>
    <t>Vuelo Asturias - Madrid
16/03/2023. Salida: 09:25. Llegada: 10:40
Vuelo Madrid - Asturias 16/03/2023. Salida: 19:45. Llegada: 21:00</t>
  </si>
  <si>
    <t>Madrid, 30 de marzo de 2023</t>
  </si>
  <si>
    <t>Congreso Internacional de Formación Profesional</t>
  </si>
  <si>
    <t>Alojamiento en hotel Meliá Barajas. Entrada: 29/03/2023. Salida: 30/03/2023. Régimen: AD</t>
  </si>
  <si>
    <t>Madrid, 19 de junio de 2023</t>
  </si>
  <si>
    <t>Almuerzo con la ministra de Educación y Formación Profesional</t>
  </si>
  <si>
    <t>Vuelo Asturias - Madrid
19/06/2023. Salida: 09:15. Llegada: 10:30
Vuelo Madrid - Asturias
19/06/2023. Salida: 19:50. Llegada: 21:00</t>
  </si>
  <si>
    <t>Sanander S.L.</t>
  </si>
  <si>
    <t>Agenda 5</t>
  </si>
  <si>
    <t>Madrid, 4 de octubre de 2023</t>
  </si>
  <si>
    <t>Conferencia Presidencial "Contribución de la educación a la promoción de los valores comunes europeos y la ciudadanía democrática"</t>
  </si>
  <si>
    <t>Vuelo Asturias - Madrid
03/10/2023. Salida: 17:40. 
Vuelo Madrid - Asturias
04/10/2023. Salida: 19:50.
Alojamiento en hotel Mirador de Chamartín. Entrada: 03/10/2023. Salida: 04/10/2023. Régimen AD</t>
  </si>
  <si>
    <t>Agenda 6</t>
  </si>
  <si>
    <t>Sevilla, 23 de octubre de 2023</t>
  </si>
  <si>
    <t>Conferencia Presidencial "El Reto Europeo para el desarrollo de las Competencias Profesionales a lo largo de la vida: reconocimiento automático mutuo de titulaciones de Formación Profesional"</t>
  </si>
  <si>
    <t>Vuelo Asturias - Sevilla
22/10/2023. Salida: 14:30. 
Vuelo Sevilla - Madrid / Madrid - Asturias
23/10/2023. Salida: 17:45.  
Alojamiento en hotel Meliá Sevilla. Entrada: 22/10/2023. Salida: 23/10/2023. Régimen AD</t>
  </si>
  <si>
    <t>Agenda 7</t>
  </si>
  <si>
    <t>Madrid, 14 de noviembre de 2023</t>
  </si>
  <si>
    <t>Salón internacional de tecnología e innovación educativa (SIMO EDUCACIÓN)</t>
  </si>
  <si>
    <t>Vuelo Asturias - Madrid
13/11/2023. Salida: 17:40. 
Vuelo Madrid - Asturias
14/11/2023. Salida: 22:00.
Alojamiento en hotel Petit Palace Cliper Gran Vía. Entrada: 13/11/2023. Salida: 14/11/2023. Régimen AD</t>
  </si>
  <si>
    <t>Agenda 8</t>
  </si>
  <si>
    <t>Madrid, 13 de diciembre de 2023</t>
  </si>
  <si>
    <t>Conferencia Presidencial: El futuro de las chicas en STE(A)M + Conferencia Sectorial de Educación</t>
  </si>
  <si>
    <t>Vuelo Asturias - Madrid
13/12/2023. Salida: 06:40. Llegada: 07:55
Vuelo Madrid - Asturias 13/12/2023. Salida: 19:45. Llegada: 21:00</t>
  </si>
  <si>
    <t>Jefa de Gabinete, Susana Díaz Machargo</t>
  </si>
  <si>
    <t>Madrid, 16 de enero de 2023</t>
  </si>
  <si>
    <t>Alto Cargo: Consejera de Educación, Lydia Espina López</t>
  </si>
  <si>
    <t>Impresión de un mapa de la red de escuelas autonómicas de 0 a 3 en un soporte de cartón pluma.</t>
  </si>
  <si>
    <t>Utilización de un medio visual que facilite la presentación a medios de la nueva red de escuelas autonómicas de 0 a 3 años</t>
  </si>
  <si>
    <t>TUKAN SOMOS IMPRESORES S.L.L</t>
  </si>
  <si>
    <t>Impresión y suministro de trescientas dos tarjetas postales con motivo navideño según las especificaciones determinadas</t>
  </si>
  <si>
    <t>Felicitación de las fiestas navideñas y el nuevo año dentro de las actuaciones protocolarias inherentes al cargo</t>
  </si>
  <si>
    <t>GRÁFICAS CANO (IMPRIMIMOS S.L.)</t>
  </si>
  <si>
    <t>Comida de trabajo con la ocasión del inicio del curso escolar 2023-2024</t>
  </si>
  <si>
    <t>Comida de trabajo con las autoridades asistenes al acto celebrado con motivo de la inauguración del curso escolar de Formación Profesional 2023-2024</t>
  </si>
  <si>
    <t>ARCEA HOTELES S.A.</t>
  </si>
  <si>
    <t xml:space="preserve">Suministro de setecientas botellas de agua mineral natural </t>
  </si>
  <si>
    <t>Atención a las autoridades y representantes de entidades públicas y privadas con las que la consejera mantiene reuniones en la sede de la Consejería de Educación</t>
  </si>
  <si>
    <t>Bebidas y Alimentación Asturias 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</si>
</sst>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55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55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indexed="55"/>
      </bottom>
      <diagonal/>
    </border>
    <border>
      <left style="thin">
        <color theme="0" tint="-0.499984740745262"/>
      </left>
      <right style="double">
        <color indexed="55"/>
      </right>
      <top style="thin">
        <color theme="0" tint="-0.499984740745262"/>
      </top>
      <bottom style="double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14" fontId="1" fillId="0" borderId="0" xfId="0" applyNumberFormat="1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3" xfId="0" applyFont="1" applyFill="1" applyBorder="1"/>
    <xf numFmtId="0" fontId="4" fillId="0" borderId="1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164" fontId="2" fillId="0" borderId="17" xfId="0" applyNumberFormat="1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Fill="1" applyBorder="1" applyAlignment="1">
      <alignment horizontal="right"/>
    </xf>
    <xf numFmtId="164" fontId="8" fillId="2" borderId="17" xfId="0" applyNumberFormat="1" applyFont="1" applyFill="1" applyBorder="1" applyAlignment="1">
      <alignment horizontal="right"/>
    </xf>
    <xf numFmtId="164" fontId="8" fillId="2" borderId="18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right"/>
    </xf>
    <xf numFmtId="164" fontId="7" fillId="3" borderId="21" xfId="0" applyNumberFormat="1" applyFont="1" applyFill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center"/>
    </xf>
    <xf numFmtId="164" fontId="2" fillId="0" borderId="22" xfId="0" quotePrefix="1" applyNumberFormat="1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164" fontId="2" fillId="0" borderId="25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>
      <alignment horizontal="right"/>
    </xf>
    <xf numFmtId="164" fontId="2" fillId="0" borderId="23" xfId="0" applyNumberFormat="1" applyFont="1" applyBorder="1" applyAlignment="1">
      <alignment horizontal="right"/>
    </xf>
    <xf numFmtId="164" fontId="2" fillId="0" borderId="23" xfId="0" applyNumberFormat="1" applyFont="1" applyFill="1" applyBorder="1" applyAlignment="1">
      <alignment horizontal="right"/>
    </xf>
    <xf numFmtId="164" fontId="8" fillId="2" borderId="26" xfId="0" applyNumberFormat="1" applyFont="1" applyFill="1" applyBorder="1" applyAlignment="1">
      <alignment horizontal="right"/>
    </xf>
    <xf numFmtId="164" fontId="8" fillId="2" borderId="27" xfId="0" applyNumberFormat="1" applyFont="1" applyFill="1" applyBorder="1" applyAlignment="1">
      <alignment horizontal="right"/>
    </xf>
    <xf numFmtId="0" fontId="5" fillId="0" borderId="0" xfId="0" applyFont="1"/>
    <xf numFmtId="0" fontId="5" fillId="0" borderId="27" xfId="0" applyFont="1" applyBorder="1"/>
    <xf numFmtId="164" fontId="5" fillId="0" borderId="10" xfId="0" applyNumberFormat="1" applyFont="1" applyBorder="1"/>
    <xf numFmtId="164" fontId="5" fillId="0" borderId="28" xfId="0" applyNumberFormat="1" applyFont="1" applyBorder="1"/>
    <xf numFmtId="164" fontId="6" fillId="3" borderId="11" xfId="0" applyNumberFormat="1" applyFont="1" applyFill="1" applyBorder="1"/>
    <xf numFmtId="164" fontId="5" fillId="0" borderId="1" xfId="0" applyNumberFormat="1" applyFont="1" applyBorder="1"/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/>
    <xf numFmtId="0" fontId="2" fillId="0" borderId="29" xfId="0" applyFont="1" applyBorder="1" applyAlignment="1">
      <alignment horizontal="center"/>
    </xf>
    <xf numFmtId="164" fontId="2" fillId="0" borderId="30" xfId="0" applyNumberFormat="1" applyFont="1" applyFill="1" applyBorder="1" applyAlignment="1">
      <alignment horizontal="right"/>
    </xf>
    <xf numFmtId="164" fontId="2" fillId="0" borderId="30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164" fontId="2" fillId="0" borderId="31" xfId="0" applyNumberFormat="1" applyFont="1" applyFill="1" applyBorder="1" applyAlignment="1">
      <alignment horizontal="right"/>
    </xf>
    <xf numFmtId="164" fontId="2" fillId="0" borderId="32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7" fillId="3" borderId="20" xfId="0" applyNumberFormat="1" applyFont="1" applyFill="1" applyBorder="1" applyAlignment="1">
      <alignment horizontal="right"/>
    </xf>
    <xf numFmtId="164" fontId="2" fillId="0" borderId="34" xfId="0" applyNumberFormat="1" applyFont="1" applyFill="1" applyBorder="1" applyAlignment="1">
      <alignment horizontal="right"/>
    </xf>
    <xf numFmtId="164" fontId="2" fillId="0" borderId="35" xfId="0" applyNumberFormat="1" applyFont="1" applyFill="1" applyBorder="1" applyAlignment="1">
      <alignment horizontal="right"/>
    </xf>
    <xf numFmtId="164" fontId="2" fillId="0" borderId="35" xfId="0" quotePrefix="1" applyNumberFormat="1" applyFont="1" applyFill="1" applyBorder="1" applyAlignment="1">
      <alignment horizontal="right"/>
    </xf>
    <xf numFmtId="164" fontId="7" fillId="3" borderId="33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8" fillId="2" borderId="37" xfId="0" applyNumberFormat="1" applyFont="1" applyFill="1" applyBorder="1" applyAlignment="1">
      <alignment horizontal="right"/>
    </xf>
    <xf numFmtId="164" fontId="8" fillId="2" borderId="38" xfId="0" applyNumberFormat="1" applyFont="1" applyFill="1" applyBorder="1" applyAlignment="1">
      <alignment horizontal="right"/>
    </xf>
    <xf numFmtId="164" fontId="9" fillId="2" borderId="39" xfId="0" applyNumberFormat="1" applyFont="1" applyFill="1" applyBorder="1" applyAlignment="1">
      <alignment horizontal="right"/>
    </xf>
    <xf numFmtId="164" fontId="9" fillId="2" borderId="40" xfId="0" applyNumberFormat="1" applyFont="1" applyFill="1" applyBorder="1" applyAlignment="1">
      <alignment horizontal="right"/>
    </xf>
    <xf numFmtId="164" fontId="8" fillId="2" borderId="41" xfId="0" applyNumberFormat="1" applyFont="1" applyFill="1" applyBorder="1" applyAlignment="1">
      <alignment horizontal="right"/>
    </xf>
    <xf numFmtId="164" fontId="9" fillId="2" borderId="41" xfId="0" applyNumberFormat="1" applyFont="1" applyFill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right"/>
    </xf>
    <xf numFmtId="164" fontId="7" fillId="3" borderId="23" xfId="0" applyNumberFormat="1" applyFont="1" applyFill="1" applyBorder="1" applyAlignment="1">
      <alignment horizontal="right"/>
    </xf>
    <xf numFmtId="164" fontId="2" fillId="0" borderId="43" xfId="0" applyNumberFormat="1" applyFont="1" applyBorder="1" applyAlignment="1">
      <alignment horizontal="right"/>
    </xf>
    <xf numFmtId="164" fontId="8" fillId="2" borderId="44" xfId="0" applyNumberFormat="1" applyFont="1" applyFill="1" applyBorder="1" applyAlignment="1">
      <alignment horizontal="right"/>
    </xf>
    <xf numFmtId="164" fontId="8" fillId="2" borderId="45" xfId="0" applyNumberFormat="1" applyFont="1" applyFill="1" applyBorder="1" applyAlignment="1">
      <alignment horizontal="right"/>
    </xf>
    <xf numFmtId="164" fontId="9" fillId="2" borderId="46" xfId="0" applyNumberFormat="1" applyFont="1" applyFill="1" applyBorder="1" applyAlignment="1">
      <alignment horizontal="right"/>
    </xf>
    <xf numFmtId="164" fontId="7" fillId="3" borderId="47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0" fontId="0" fillId="0" borderId="0" xfId="0"/>
    <xf numFmtId="8" fontId="0" fillId="0" borderId="48" xfId="0" applyNumberFormat="1" applyBorder="1"/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56" xfId="0" applyBorder="1"/>
    <xf numFmtId="0" fontId="0" fillId="0" borderId="48" xfId="0" applyBorder="1" applyAlignment="1">
      <alignment horizontal="left" vertical="center" wrapText="1"/>
    </xf>
    <xf numFmtId="0" fontId="0" fillId="0" borderId="48" xfId="0" applyBorder="1"/>
    <xf numFmtId="0" fontId="0" fillId="0" borderId="52" xfId="0" applyBorder="1"/>
    <xf numFmtId="8" fontId="12" fillId="0" borderId="52" xfId="0" applyNumberFormat="1" applyFont="1" applyBorder="1"/>
    <xf numFmtId="8" fontId="12" fillId="0" borderId="56" xfId="0" applyNumberFormat="1" applyFont="1" applyBorder="1"/>
    <xf numFmtId="8" fontId="12" fillId="0" borderId="48" xfId="0" applyNumberFormat="1" applyFont="1" applyBorder="1"/>
    <xf numFmtId="0" fontId="0" fillId="7" borderId="62" xfId="0" applyFill="1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vertical="center"/>
    </xf>
    <xf numFmtId="8" fontId="12" fillId="0" borderId="68" xfId="0" applyNumberFormat="1" applyFont="1" applyBorder="1"/>
    <xf numFmtId="0" fontId="0" fillId="0" borderId="56" xfId="0" applyBorder="1" applyAlignment="1">
      <alignment vertical="center"/>
    </xf>
    <xf numFmtId="0" fontId="0" fillId="0" borderId="48" xfId="0" applyBorder="1" applyAlignment="1">
      <alignment horizontal="center"/>
    </xf>
    <xf numFmtId="0" fontId="0" fillId="0" borderId="64" xfId="0" applyBorder="1" applyAlignment="1">
      <alignment horizontal="center" vertical="center"/>
    </xf>
    <xf numFmtId="8" fontId="12" fillId="0" borderId="64" xfId="0" applyNumberFormat="1" applyFont="1" applyBorder="1" applyAlignment="1">
      <alignment horizontal="right" vertical="center"/>
    </xf>
    <xf numFmtId="0" fontId="0" fillId="0" borderId="52" xfId="0" applyBorder="1" applyAlignment="1">
      <alignment horizontal="center"/>
    </xf>
    <xf numFmtId="0" fontId="0" fillId="0" borderId="56" xfId="0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5" borderId="56" xfId="0" applyFont="1" applyFill="1" applyBorder="1" applyAlignment="1">
      <alignment horizontal="center"/>
    </xf>
    <xf numFmtId="14" fontId="11" fillId="0" borderId="56" xfId="0" applyNumberFormat="1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5" borderId="56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left" vertical="center" wrapText="1"/>
    </xf>
    <xf numFmtId="14" fontId="0" fillId="0" borderId="56" xfId="0" applyNumberFormat="1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left" vertical="center" wrapText="1"/>
    </xf>
    <xf numFmtId="164" fontId="7" fillId="0" borderId="16" xfId="0" applyNumberFormat="1" applyFont="1" applyFill="1" applyBorder="1" applyAlignment="1">
      <alignment horizontal="right"/>
    </xf>
    <xf numFmtId="164" fontId="7" fillId="0" borderId="70" xfId="0" applyNumberFormat="1" applyFont="1" applyFill="1" applyBorder="1" applyAlignment="1">
      <alignment horizontal="right" wrapText="1"/>
    </xf>
    <xf numFmtId="0" fontId="1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0" fillId="8" borderId="0" xfId="0" applyFill="1" applyAlignment="1">
      <alignment horizontal="center" vertical="center" wrapText="1"/>
    </xf>
    <xf numFmtId="0" fontId="11" fillId="8" borderId="0" xfId="0" applyFont="1" applyFill="1" applyAlignment="1">
      <alignment horizontal="left" vertical="center" wrapText="1"/>
    </xf>
    <xf numFmtId="0" fontId="11" fillId="8" borderId="0" xfId="0" applyFont="1" applyFill="1"/>
    <xf numFmtId="0" fontId="0" fillId="8" borderId="0" xfId="0" applyFill="1"/>
    <xf numFmtId="0" fontId="11" fillId="5" borderId="50" xfId="0" applyFont="1" applyFill="1" applyBorder="1"/>
    <xf numFmtId="0" fontId="11" fillId="5" borderId="72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11" fillId="0" borderId="71" xfId="0" applyFont="1" applyBorder="1" applyAlignment="1">
      <alignment horizontal="left" vertical="center" wrapText="1"/>
    </xf>
    <xf numFmtId="0" fontId="11" fillId="5" borderId="71" xfId="0" applyFont="1" applyFill="1" applyBorder="1" applyAlignment="1">
      <alignment horizontal="center" vertical="center" wrapText="1"/>
    </xf>
    <xf numFmtId="14" fontId="0" fillId="0" borderId="71" xfId="0" applyNumberFormat="1" applyFont="1" applyBorder="1" applyAlignment="1">
      <alignment horizontal="left" vertical="center" wrapText="1"/>
    </xf>
    <xf numFmtId="164" fontId="0" fillId="0" borderId="71" xfId="0" applyNumberFormat="1" applyFont="1" applyBorder="1" applyAlignment="1">
      <alignment horizontal="center" vertical="center" wrapText="1"/>
    </xf>
    <xf numFmtId="0" fontId="11" fillId="9" borderId="71" xfId="0" applyFont="1" applyFill="1" applyBorder="1" applyAlignment="1">
      <alignment horizontal="left" vertical="center" wrapText="1"/>
    </xf>
    <xf numFmtId="0" fontId="11" fillId="5" borderId="71" xfId="0" applyFont="1" applyFill="1" applyBorder="1" applyAlignment="1">
      <alignment horizontal="center"/>
    </xf>
    <xf numFmtId="0" fontId="0" fillId="0" borderId="71" xfId="0" applyFont="1" applyFill="1" applyBorder="1" applyAlignment="1">
      <alignment horizontal="left" vertical="center" wrapText="1"/>
    </xf>
    <xf numFmtId="164" fontId="0" fillId="0" borderId="7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/>
    </xf>
    <xf numFmtId="0" fontId="0" fillId="7" borderId="59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0" borderId="52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0" fontId="0" fillId="4" borderId="64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7" borderId="51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12" fillId="0" borderId="56" xfId="0" applyFont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8" fontId="0" fillId="0" borderId="56" xfId="0" applyNumberForma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0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48" xfId="0" applyBorder="1" applyAlignment="1">
      <alignment horizontal="right" vertical="center"/>
    </xf>
    <xf numFmtId="0" fontId="0" fillId="0" borderId="5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4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0" fillId="0" borderId="68" xfId="0" applyBorder="1" applyAlignment="1">
      <alignment horizontal="left" vertical="center" wrapText="1"/>
    </xf>
    <xf numFmtId="0" fontId="0" fillId="0" borderId="6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6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10" sqref="M10"/>
    </sheetView>
  </sheetViews>
  <sheetFormatPr baseColWidth="10" defaultRowHeight="15" x14ac:dyDescent="0.25"/>
  <cols>
    <col min="1" max="1" width="29.85546875" customWidth="1"/>
    <col min="2" max="2" width="20.85546875" customWidth="1"/>
    <col min="13" max="39" width="11.42578125" customWidth="1"/>
  </cols>
  <sheetData>
    <row r="1" spans="1:4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149" t="s">
        <v>20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150" t="s">
        <v>3</v>
      </c>
      <c r="E5" s="145"/>
      <c r="F5" s="11"/>
      <c r="G5" s="144" t="s">
        <v>4</v>
      </c>
      <c r="H5" s="145"/>
      <c r="I5" s="11"/>
      <c r="J5" s="144" t="s">
        <v>5</v>
      </c>
      <c r="K5" s="145"/>
      <c r="L5" s="11"/>
      <c r="M5" s="144" t="s">
        <v>6</v>
      </c>
      <c r="N5" s="145"/>
      <c r="O5" s="11"/>
      <c r="P5" s="144" t="s">
        <v>7</v>
      </c>
      <c r="Q5" s="145"/>
      <c r="R5" s="11"/>
      <c r="S5" s="144" t="s">
        <v>8</v>
      </c>
      <c r="T5" s="145"/>
      <c r="U5" s="11"/>
      <c r="V5" s="144" t="s">
        <v>9</v>
      </c>
      <c r="W5" s="145"/>
      <c r="X5" s="11"/>
      <c r="Y5" s="144" t="s">
        <v>10</v>
      </c>
      <c r="Z5" s="145"/>
      <c r="AA5" s="11"/>
      <c r="AB5" s="144" t="s">
        <v>11</v>
      </c>
      <c r="AC5" s="145"/>
      <c r="AD5" s="11"/>
      <c r="AE5" s="144" t="s">
        <v>12</v>
      </c>
      <c r="AF5" s="145"/>
      <c r="AG5" s="11"/>
      <c r="AH5" s="144" t="s">
        <v>13</v>
      </c>
      <c r="AI5" s="145"/>
      <c r="AJ5" s="11"/>
      <c r="AK5" s="144" t="s">
        <v>14</v>
      </c>
      <c r="AL5" s="145"/>
      <c r="AM5" s="11"/>
      <c r="AN5" s="146" t="s">
        <v>15</v>
      </c>
      <c r="AO5" s="147"/>
      <c r="AP5" s="147"/>
      <c r="AQ5" s="148"/>
    </row>
    <row r="6" spans="1:43" ht="53.25" thickTop="1" thickBot="1" x14ac:dyDescent="0.3">
      <c r="A6" s="12"/>
      <c r="B6" s="13"/>
      <c r="C6" s="14"/>
      <c r="D6" s="15" t="s">
        <v>16</v>
      </c>
      <c r="E6" s="16" t="s">
        <v>17</v>
      </c>
      <c r="F6" s="17" t="s">
        <v>18</v>
      </c>
      <c r="G6" s="16" t="s">
        <v>16</v>
      </c>
      <c r="H6" s="16" t="s">
        <v>17</v>
      </c>
      <c r="I6" s="17" t="s">
        <v>18</v>
      </c>
      <c r="J6" s="16" t="s">
        <v>16</v>
      </c>
      <c r="K6" s="16" t="s">
        <v>17</v>
      </c>
      <c r="L6" s="17" t="s">
        <v>18</v>
      </c>
      <c r="M6" s="16" t="s">
        <v>16</v>
      </c>
      <c r="N6" s="16" t="s">
        <v>17</v>
      </c>
      <c r="O6" s="17" t="s">
        <v>18</v>
      </c>
      <c r="P6" s="16" t="s">
        <v>16</v>
      </c>
      <c r="Q6" s="16" t="s">
        <v>17</v>
      </c>
      <c r="R6" s="17" t="s">
        <v>18</v>
      </c>
      <c r="S6" s="16" t="s">
        <v>16</v>
      </c>
      <c r="T6" s="16" t="s">
        <v>17</v>
      </c>
      <c r="U6" s="17" t="s">
        <v>18</v>
      </c>
      <c r="V6" s="16" t="s">
        <v>16</v>
      </c>
      <c r="W6" s="16" t="s">
        <v>17</v>
      </c>
      <c r="X6" s="17" t="s">
        <v>18</v>
      </c>
      <c r="Y6" s="16" t="s">
        <v>16</v>
      </c>
      <c r="Z6" s="16" t="s">
        <v>17</v>
      </c>
      <c r="AA6" s="17" t="s">
        <v>18</v>
      </c>
      <c r="AB6" s="16" t="s">
        <v>16</v>
      </c>
      <c r="AC6" s="16" t="s">
        <v>17</v>
      </c>
      <c r="AD6" s="17" t="s">
        <v>18</v>
      </c>
      <c r="AE6" s="16" t="s">
        <v>16</v>
      </c>
      <c r="AF6" s="16" t="s">
        <v>17</v>
      </c>
      <c r="AG6" s="17" t="s">
        <v>18</v>
      </c>
      <c r="AH6" s="16" t="s">
        <v>16</v>
      </c>
      <c r="AI6" s="16" t="s">
        <v>17</v>
      </c>
      <c r="AJ6" s="17" t="s">
        <v>18</v>
      </c>
      <c r="AK6" s="16" t="s">
        <v>16</v>
      </c>
      <c r="AL6" s="16" t="s">
        <v>17</v>
      </c>
      <c r="AM6" s="17" t="s">
        <v>18</v>
      </c>
      <c r="AN6" s="18" t="s">
        <v>16</v>
      </c>
      <c r="AO6" s="18" t="s">
        <v>17</v>
      </c>
      <c r="AP6" s="19" t="s">
        <v>19</v>
      </c>
      <c r="AQ6" s="20"/>
    </row>
    <row r="7" spans="1:43" ht="39" customHeight="1" thickTop="1" x14ac:dyDescent="0.25">
      <c r="A7" s="52" t="s">
        <v>30</v>
      </c>
      <c r="B7" s="54" t="s">
        <v>31</v>
      </c>
      <c r="C7" s="21" t="s">
        <v>33</v>
      </c>
      <c r="D7" s="22">
        <v>182.57</v>
      </c>
      <c r="E7" s="22">
        <v>30</v>
      </c>
      <c r="F7" s="23">
        <f>SUM(D7:E7)</f>
        <v>212.57</v>
      </c>
      <c r="G7" s="24">
        <v>0</v>
      </c>
      <c r="H7" s="25">
        <v>0</v>
      </c>
      <c r="I7" s="23">
        <f>SUM(G7:H7)</f>
        <v>0</v>
      </c>
      <c r="J7" s="24">
        <v>53.34</v>
      </c>
      <c r="K7" s="25">
        <v>0</v>
      </c>
      <c r="L7" s="23">
        <f>SUM(J7:K7)</f>
        <v>53.34</v>
      </c>
      <c r="M7" s="22">
        <v>156.31</v>
      </c>
      <c r="N7" s="26">
        <v>60</v>
      </c>
      <c r="O7" s="23">
        <f>SUM(M7:N7)</f>
        <v>216.31</v>
      </c>
      <c r="P7" s="22">
        <v>53.5</v>
      </c>
      <c r="Q7" s="26">
        <v>0</v>
      </c>
      <c r="R7" s="23">
        <f>SUM(P7:Q7)</f>
        <v>53.5</v>
      </c>
      <c r="S7" s="22">
        <v>26.67</v>
      </c>
      <c r="T7" s="26">
        <v>0</v>
      </c>
      <c r="U7" s="23"/>
      <c r="V7" s="22">
        <v>53.34</v>
      </c>
      <c r="W7" s="26">
        <v>60</v>
      </c>
      <c r="X7" s="23">
        <f>SUM(V7:W7)</f>
        <v>113.34</v>
      </c>
      <c r="Y7" s="22">
        <v>0</v>
      </c>
      <c r="Z7" s="26">
        <v>0</v>
      </c>
      <c r="AA7" s="23">
        <f>SUM(Y7:Z7)</f>
        <v>0</v>
      </c>
      <c r="AB7" s="22">
        <v>0</v>
      </c>
      <c r="AC7" s="26">
        <v>0</v>
      </c>
      <c r="AD7" s="23"/>
      <c r="AE7" s="22">
        <v>0</v>
      </c>
      <c r="AF7" s="26">
        <v>0</v>
      </c>
      <c r="AG7" s="23">
        <f>SUM(AE7:AF7)</f>
        <v>0</v>
      </c>
      <c r="AH7" s="22">
        <v>124.67</v>
      </c>
      <c r="AI7" s="26">
        <v>84.68</v>
      </c>
      <c r="AJ7" s="23">
        <f>SUM(AH7:AI7)</f>
        <v>209.35000000000002</v>
      </c>
      <c r="AK7" s="22">
        <v>78.33</v>
      </c>
      <c r="AL7" s="26">
        <v>11.5</v>
      </c>
      <c r="AM7" s="23">
        <f>SUM(AK7:AL7)</f>
        <v>89.83</v>
      </c>
      <c r="AN7" s="27">
        <f>SUM(D7,G7,J7,M7,P7,S7,V7,Y7,AB7,AE7,AH7,AK7)</f>
        <v>728.73</v>
      </c>
      <c r="AO7" s="28">
        <f>SUM(E7,H7,K7,N7,Q7,T7,W7,Z7,AB7,AB7,AC7,AF7,AI7,AL7)</f>
        <v>246.18</v>
      </c>
      <c r="AP7" s="28">
        <v>105.64</v>
      </c>
      <c r="AQ7" s="29"/>
    </row>
    <row r="8" spans="1:43" ht="39.75" customHeight="1" x14ac:dyDescent="0.25">
      <c r="A8" s="53" t="s">
        <v>28</v>
      </c>
      <c r="B8" s="54" t="s">
        <v>29</v>
      </c>
      <c r="C8" s="30" t="s">
        <v>33</v>
      </c>
      <c r="D8" s="31">
        <v>0</v>
      </c>
      <c r="E8" s="31">
        <v>0</v>
      </c>
      <c r="F8" s="23">
        <f t="shared" ref="F8:F18" si="0">SUM(D8:E8)</f>
        <v>0</v>
      </c>
      <c r="G8" s="33">
        <v>0</v>
      </c>
      <c r="H8" s="34">
        <v>0</v>
      </c>
      <c r="I8" s="23">
        <f t="shared" ref="I8:I18" si="1">SUM(G8:H8)</f>
        <v>0</v>
      </c>
      <c r="J8" s="33">
        <v>0</v>
      </c>
      <c r="K8" s="34">
        <v>0</v>
      </c>
      <c r="L8" s="23">
        <f t="shared" ref="L8:L14" si="2">SUM(J8:K8)</f>
        <v>0</v>
      </c>
      <c r="M8" s="31">
        <v>0</v>
      </c>
      <c r="N8" s="35">
        <v>0</v>
      </c>
      <c r="O8" s="23">
        <f>SUM(M8:N8)</f>
        <v>0</v>
      </c>
      <c r="P8" s="31">
        <v>0</v>
      </c>
      <c r="Q8" s="35">
        <v>0</v>
      </c>
      <c r="R8" s="23">
        <f>SUM(P8:Q8)</f>
        <v>0</v>
      </c>
      <c r="S8" s="31">
        <v>0</v>
      </c>
      <c r="T8" s="35">
        <v>0</v>
      </c>
      <c r="U8" s="32"/>
      <c r="V8" s="31">
        <v>0</v>
      </c>
      <c r="W8" s="35">
        <v>0</v>
      </c>
      <c r="X8" s="23">
        <f>SUM(V8:W8)</f>
        <v>0</v>
      </c>
      <c r="Y8" s="31">
        <v>0</v>
      </c>
      <c r="Z8" s="35">
        <v>0</v>
      </c>
      <c r="AA8" s="32">
        <f>SUM(Y8:Z8)</f>
        <v>0</v>
      </c>
      <c r="AB8" s="31">
        <v>0</v>
      </c>
      <c r="AC8" s="35">
        <v>0</v>
      </c>
      <c r="AD8" s="32"/>
      <c r="AE8" s="31">
        <v>0</v>
      </c>
      <c r="AF8" s="35">
        <v>0</v>
      </c>
      <c r="AG8" s="23">
        <f>SUM(AE8:AF8)</f>
        <v>0</v>
      </c>
      <c r="AH8" s="31">
        <v>0</v>
      </c>
      <c r="AI8" s="35">
        <v>0</v>
      </c>
      <c r="AJ8" s="32">
        <f>SUM(AH8:AI8)</f>
        <v>0</v>
      </c>
      <c r="AK8" s="31">
        <v>0</v>
      </c>
      <c r="AL8" s="35">
        <v>0</v>
      </c>
      <c r="AM8" s="23">
        <f>SUM(AK8:AL8)</f>
        <v>0</v>
      </c>
      <c r="AN8" s="27">
        <f t="shared" ref="AN8:AN18" si="3">SUM(D8,G8,J8,M8,P8,S8,V8,Y8,AB8,AE8,AH8,AK8)</f>
        <v>0</v>
      </c>
      <c r="AO8" s="28">
        <f t="shared" ref="AO8:AO14" si="4">SUM(E8,H8,K8,N8,Q8,T8,W8,Z8,AB8,AB8,AC8,AF8,AI8,AL8)</f>
        <v>0</v>
      </c>
      <c r="AP8" s="28"/>
      <c r="AQ8" s="29"/>
    </row>
    <row r="9" spans="1:43" ht="72" customHeight="1" x14ac:dyDescent="0.25">
      <c r="A9" s="52" t="s">
        <v>42</v>
      </c>
      <c r="B9" s="54" t="s">
        <v>24</v>
      </c>
      <c r="C9" s="36" t="s">
        <v>34</v>
      </c>
      <c r="D9" s="31">
        <v>0</v>
      </c>
      <c r="E9" s="31">
        <v>0</v>
      </c>
      <c r="F9" s="23">
        <f t="shared" si="0"/>
        <v>0</v>
      </c>
      <c r="G9" s="33">
        <v>0</v>
      </c>
      <c r="H9" s="34">
        <v>0</v>
      </c>
      <c r="I9" s="23">
        <f t="shared" si="1"/>
        <v>0</v>
      </c>
      <c r="J9" s="33">
        <v>0</v>
      </c>
      <c r="K9" s="34">
        <v>0</v>
      </c>
      <c r="L9" s="23">
        <f t="shared" si="2"/>
        <v>0</v>
      </c>
      <c r="M9" s="31">
        <v>0</v>
      </c>
      <c r="N9" s="35">
        <v>0</v>
      </c>
      <c r="O9" s="32">
        <f>SUM(M9:N9)</f>
        <v>0</v>
      </c>
      <c r="P9" s="31">
        <v>0</v>
      </c>
      <c r="Q9" s="35">
        <v>0</v>
      </c>
      <c r="R9" s="32">
        <f>SUM(P9:Q9)</f>
        <v>0</v>
      </c>
      <c r="S9" s="31">
        <v>0</v>
      </c>
      <c r="T9" s="35">
        <v>47.33</v>
      </c>
      <c r="U9" s="32">
        <f>SUM(S9:T9)</f>
        <v>47.33</v>
      </c>
      <c r="V9" s="31">
        <v>0</v>
      </c>
      <c r="W9" s="35">
        <v>0</v>
      </c>
      <c r="X9" s="32">
        <f>SUM(V9:W9)</f>
        <v>0</v>
      </c>
      <c r="Y9" s="31">
        <v>26.67</v>
      </c>
      <c r="Z9" s="35">
        <v>7.59</v>
      </c>
      <c r="AA9" s="32">
        <f>SUM(Y9:Z9)</f>
        <v>34.260000000000005</v>
      </c>
      <c r="AB9" s="31">
        <v>0</v>
      </c>
      <c r="AC9" s="35">
        <v>0</v>
      </c>
      <c r="AD9" s="32">
        <f>SUM(AB9:AC9)</f>
        <v>0</v>
      </c>
      <c r="AE9" s="31">
        <v>0</v>
      </c>
      <c r="AF9" s="35">
        <v>0</v>
      </c>
      <c r="AG9" s="32">
        <f>SUM(AE9:AF9)</f>
        <v>0</v>
      </c>
      <c r="AH9" s="31"/>
      <c r="AI9" s="35"/>
      <c r="AJ9" s="32">
        <f>SUM(AH9:AI9)</f>
        <v>0</v>
      </c>
      <c r="AK9" s="31">
        <v>0</v>
      </c>
      <c r="AL9" s="35">
        <v>0</v>
      </c>
      <c r="AM9" s="32">
        <f>SUM(AK9:AL9)</f>
        <v>0</v>
      </c>
      <c r="AN9" s="27">
        <f t="shared" si="3"/>
        <v>26.67</v>
      </c>
      <c r="AO9" s="28">
        <f t="shared" si="4"/>
        <v>54.92</v>
      </c>
      <c r="AP9" s="28"/>
      <c r="AQ9" s="29"/>
    </row>
    <row r="10" spans="1:43" ht="71.25" customHeight="1" x14ac:dyDescent="0.25">
      <c r="A10" s="52" t="s">
        <v>26</v>
      </c>
      <c r="B10" s="54" t="s">
        <v>27</v>
      </c>
      <c r="C10" s="36" t="s">
        <v>35</v>
      </c>
      <c r="D10" s="31">
        <v>0</v>
      </c>
      <c r="E10" s="66">
        <v>9.1999999999999993</v>
      </c>
      <c r="F10" s="64">
        <f t="shared" si="0"/>
        <v>9.1999999999999993</v>
      </c>
      <c r="G10" s="33">
        <v>0</v>
      </c>
      <c r="H10" s="34">
        <v>2.2999999999999998</v>
      </c>
      <c r="I10" s="23">
        <f t="shared" si="1"/>
        <v>2.2999999999999998</v>
      </c>
      <c r="J10" s="33">
        <v>0</v>
      </c>
      <c r="K10" s="34">
        <v>11.96</v>
      </c>
      <c r="L10" s="23">
        <f t="shared" si="2"/>
        <v>11.96</v>
      </c>
      <c r="M10" s="31">
        <v>0</v>
      </c>
      <c r="N10" s="35">
        <v>5.0599999999999996</v>
      </c>
      <c r="O10" s="32">
        <f t="shared" ref="O10:O18" si="5">SUM(M10:N10)</f>
        <v>5.0599999999999996</v>
      </c>
      <c r="P10" s="31">
        <v>53.34</v>
      </c>
      <c r="Q10" s="35">
        <v>76.56</v>
      </c>
      <c r="R10" s="32">
        <f t="shared" ref="R10:R18" si="6">SUM(P10:Q10)</f>
        <v>129.9</v>
      </c>
      <c r="S10" s="31">
        <v>549.14</v>
      </c>
      <c r="T10" s="35">
        <v>519.01</v>
      </c>
      <c r="U10" s="32">
        <f t="shared" ref="U10:U18" si="7">SUM(S10:T10)</f>
        <v>1068.1500000000001</v>
      </c>
      <c r="V10" s="31">
        <v>26.67</v>
      </c>
      <c r="W10" s="35">
        <v>51.06</v>
      </c>
      <c r="X10" s="32">
        <f t="shared" ref="X10:X18" si="8">SUM(V10:W10)</f>
        <v>77.73</v>
      </c>
      <c r="Y10" s="31">
        <v>0</v>
      </c>
      <c r="Z10" s="35">
        <v>0</v>
      </c>
      <c r="AA10" s="32">
        <f t="shared" ref="AA10:AA16" si="9">SUM(Y10:Z10)</f>
        <v>0</v>
      </c>
      <c r="AB10" s="31">
        <v>0</v>
      </c>
      <c r="AC10" s="35">
        <v>0</v>
      </c>
      <c r="AD10" s="32">
        <f t="shared" ref="AD10:AD18" si="10">SUM(AB10:AC10)</f>
        <v>0</v>
      </c>
      <c r="AE10" s="31">
        <v>0</v>
      </c>
      <c r="AF10" s="35">
        <v>17.25</v>
      </c>
      <c r="AG10" s="32">
        <f t="shared" ref="AG10:AG18" si="11">SUM(AE10:AF10)</f>
        <v>17.25</v>
      </c>
      <c r="AH10" s="31">
        <v>0</v>
      </c>
      <c r="AI10" s="35">
        <v>15.78</v>
      </c>
      <c r="AJ10" s="32">
        <f t="shared" ref="AJ10:AJ18" si="12">SUM(AH10:AI10)</f>
        <v>15.78</v>
      </c>
      <c r="AK10" s="31">
        <v>258.45999999999998</v>
      </c>
      <c r="AL10" s="35">
        <v>43.51</v>
      </c>
      <c r="AM10" s="32">
        <f t="shared" ref="AM10:AM18" si="13">SUM(AK10:AL10)</f>
        <v>301.96999999999997</v>
      </c>
      <c r="AN10" s="27">
        <f t="shared" si="3"/>
        <v>887.6099999999999</v>
      </c>
      <c r="AO10" s="28">
        <f t="shared" si="4"/>
        <v>751.69</v>
      </c>
      <c r="AP10" s="28">
        <v>156.47999999999999</v>
      </c>
      <c r="AQ10" s="29"/>
    </row>
    <row r="11" spans="1:43" ht="50.25" customHeight="1" x14ac:dyDescent="0.25">
      <c r="A11" s="53" t="s">
        <v>25</v>
      </c>
      <c r="B11" s="54" t="s">
        <v>23</v>
      </c>
      <c r="C11" s="36" t="s">
        <v>34</v>
      </c>
      <c r="D11" s="31">
        <v>0</v>
      </c>
      <c r="E11" s="66">
        <v>0</v>
      </c>
      <c r="F11" s="64">
        <f t="shared" si="0"/>
        <v>0</v>
      </c>
      <c r="G11" s="33">
        <v>0</v>
      </c>
      <c r="H11" s="34">
        <v>0</v>
      </c>
      <c r="I11" s="23">
        <f t="shared" si="1"/>
        <v>0</v>
      </c>
      <c r="J11" s="33">
        <v>0</v>
      </c>
      <c r="K11" s="34">
        <v>0</v>
      </c>
      <c r="L11" s="23">
        <f t="shared" si="2"/>
        <v>0</v>
      </c>
      <c r="M11" s="31">
        <v>0</v>
      </c>
      <c r="N11" s="35">
        <v>0</v>
      </c>
      <c r="O11" s="32">
        <f t="shared" si="5"/>
        <v>0</v>
      </c>
      <c r="P11" s="31">
        <v>0</v>
      </c>
      <c r="Q11" s="35">
        <v>0</v>
      </c>
      <c r="R11" s="32">
        <f t="shared" si="6"/>
        <v>0</v>
      </c>
      <c r="S11" s="31">
        <v>0</v>
      </c>
      <c r="T11" s="35">
        <v>0</v>
      </c>
      <c r="U11" s="32">
        <f t="shared" si="7"/>
        <v>0</v>
      </c>
      <c r="V11" s="31">
        <v>26.67</v>
      </c>
      <c r="W11" s="35">
        <v>74.75</v>
      </c>
      <c r="X11" s="32">
        <f t="shared" si="8"/>
        <v>101.42</v>
      </c>
      <c r="Y11" s="37">
        <v>0</v>
      </c>
      <c r="Z11" s="37">
        <v>0</v>
      </c>
      <c r="AA11" s="32">
        <f t="shared" si="9"/>
        <v>0</v>
      </c>
      <c r="AB11" s="37">
        <v>0</v>
      </c>
      <c r="AC11" s="37">
        <v>0</v>
      </c>
      <c r="AD11" s="32">
        <f t="shared" si="10"/>
        <v>0</v>
      </c>
      <c r="AE11" s="37">
        <v>0</v>
      </c>
      <c r="AF11" s="37">
        <v>14.26</v>
      </c>
      <c r="AG11" s="32">
        <f t="shared" si="11"/>
        <v>14.26</v>
      </c>
      <c r="AH11" s="37">
        <v>0</v>
      </c>
      <c r="AI11" s="37">
        <v>0</v>
      </c>
      <c r="AJ11" s="32">
        <f t="shared" si="12"/>
        <v>0</v>
      </c>
      <c r="AK11" s="37">
        <v>0</v>
      </c>
      <c r="AL11" s="37">
        <v>76.36</v>
      </c>
      <c r="AM11" s="32">
        <f t="shared" si="13"/>
        <v>76.36</v>
      </c>
      <c r="AN11" s="27">
        <f t="shared" si="3"/>
        <v>26.67</v>
      </c>
      <c r="AO11" s="28">
        <f t="shared" si="4"/>
        <v>165.37</v>
      </c>
      <c r="AP11" s="28"/>
      <c r="AQ11" s="29"/>
    </row>
    <row r="12" spans="1:43" ht="44.25" customHeight="1" x14ac:dyDescent="0.25">
      <c r="A12" s="51" t="s">
        <v>21</v>
      </c>
      <c r="B12" s="55" t="s">
        <v>22</v>
      </c>
      <c r="C12" s="36" t="s">
        <v>36</v>
      </c>
      <c r="D12" s="37">
        <v>0</v>
      </c>
      <c r="E12" s="67">
        <v>60.29</v>
      </c>
      <c r="F12" s="64">
        <f t="shared" si="0"/>
        <v>60.29</v>
      </c>
      <c r="G12" s="37">
        <v>0</v>
      </c>
      <c r="H12" s="37">
        <v>0</v>
      </c>
      <c r="I12" s="23">
        <f t="shared" si="1"/>
        <v>0</v>
      </c>
      <c r="J12" s="37">
        <v>0</v>
      </c>
      <c r="K12" s="37">
        <v>0</v>
      </c>
      <c r="L12" s="23">
        <f t="shared" si="2"/>
        <v>0</v>
      </c>
      <c r="M12" s="37">
        <v>342.59</v>
      </c>
      <c r="N12" s="37">
        <v>300.39</v>
      </c>
      <c r="O12" s="32">
        <f t="shared" si="5"/>
        <v>642.98</v>
      </c>
      <c r="P12" s="37">
        <v>311.8</v>
      </c>
      <c r="Q12" s="37">
        <v>95.59</v>
      </c>
      <c r="R12" s="32">
        <f t="shared" si="6"/>
        <v>407.39</v>
      </c>
      <c r="S12" s="37">
        <v>106.68</v>
      </c>
      <c r="T12" s="37">
        <v>214.74</v>
      </c>
      <c r="U12" s="32">
        <f t="shared" si="7"/>
        <v>321.42</v>
      </c>
      <c r="V12" s="37">
        <v>0</v>
      </c>
      <c r="W12" s="37">
        <v>56.44</v>
      </c>
      <c r="X12" s="32">
        <f t="shared" si="8"/>
        <v>56.44</v>
      </c>
      <c r="Y12" s="37">
        <v>0</v>
      </c>
      <c r="Z12" s="37">
        <v>50.68</v>
      </c>
      <c r="AA12" s="32">
        <f t="shared" si="9"/>
        <v>50.68</v>
      </c>
      <c r="AB12" s="37">
        <v>0</v>
      </c>
      <c r="AC12" s="37">
        <v>0</v>
      </c>
      <c r="AD12" s="32">
        <f t="shared" si="10"/>
        <v>0</v>
      </c>
      <c r="AE12" s="31">
        <v>0</v>
      </c>
      <c r="AF12" s="35">
        <v>29.67</v>
      </c>
      <c r="AG12" s="32">
        <f t="shared" si="11"/>
        <v>29.67</v>
      </c>
      <c r="AH12" s="31">
        <v>0</v>
      </c>
      <c r="AI12" s="35">
        <v>0</v>
      </c>
      <c r="AJ12" s="32">
        <f t="shared" si="12"/>
        <v>0</v>
      </c>
      <c r="AK12" s="31">
        <v>0</v>
      </c>
      <c r="AL12" s="35">
        <v>0</v>
      </c>
      <c r="AM12" s="32">
        <f t="shared" si="13"/>
        <v>0</v>
      </c>
      <c r="AN12" s="43">
        <f t="shared" si="3"/>
        <v>761.06999999999994</v>
      </c>
      <c r="AO12" s="44">
        <f t="shared" si="4"/>
        <v>807.8</v>
      </c>
      <c r="AP12" s="28">
        <v>462.88</v>
      </c>
      <c r="AQ12" s="29"/>
    </row>
    <row r="13" spans="1:43" ht="44.25" customHeight="1" x14ac:dyDescent="0.25">
      <c r="A13" s="51" t="s">
        <v>44</v>
      </c>
      <c r="B13" s="55" t="s">
        <v>45</v>
      </c>
      <c r="C13" s="36" t="s">
        <v>34</v>
      </c>
      <c r="D13" s="37">
        <v>0</v>
      </c>
      <c r="E13" s="67">
        <v>0</v>
      </c>
      <c r="F13" s="64">
        <f t="shared" si="0"/>
        <v>0</v>
      </c>
      <c r="G13" s="37">
        <v>0</v>
      </c>
      <c r="H13" s="37">
        <v>0</v>
      </c>
      <c r="I13" s="23">
        <f t="shared" si="1"/>
        <v>0</v>
      </c>
      <c r="J13" s="37">
        <v>0</v>
      </c>
      <c r="K13" s="67">
        <v>0</v>
      </c>
      <c r="L13" s="84">
        <f t="shared" si="2"/>
        <v>0</v>
      </c>
      <c r="M13" s="37">
        <v>0</v>
      </c>
      <c r="N13" s="37">
        <v>0</v>
      </c>
      <c r="O13" s="32">
        <f t="shared" si="5"/>
        <v>0</v>
      </c>
      <c r="P13" s="37">
        <v>0</v>
      </c>
      <c r="Q13" s="37">
        <v>0</v>
      </c>
      <c r="R13" s="32">
        <f t="shared" si="6"/>
        <v>0</v>
      </c>
      <c r="S13" s="37">
        <v>0</v>
      </c>
      <c r="T13" s="37">
        <v>0</v>
      </c>
      <c r="U13" s="32">
        <f t="shared" si="7"/>
        <v>0</v>
      </c>
      <c r="V13" s="37">
        <v>0</v>
      </c>
      <c r="W13" s="37">
        <v>0</v>
      </c>
      <c r="X13" s="32">
        <f t="shared" si="8"/>
        <v>0</v>
      </c>
      <c r="Y13" s="37">
        <v>0</v>
      </c>
      <c r="Z13" s="37">
        <v>0</v>
      </c>
      <c r="AA13" s="32">
        <f t="shared" si="9"/>
        <v>0</v>
      </c>
      <c r="AB13" s="37">
        <v>0</v>
      </c>
      <c r="AC13" s="37">
        <v>0</v>
      </c>
      <c r="AD13" s="32">
        <f t="shared" si="10"/>
        <v>0</v>
      </c>
      <c r="AE13" s="31">
        <v>26.67</v>
      </c>
      <c r="AF13" s="35">
        <v>0</v>
      </c>
      <c r="AG13" s="32">
        <f t="shared" si="11"/>
        <v>26.67</v>
      </c>
      <c r="AH13" s="31">
        <v>0</v>
      </c>
      <c r="AI13" s="35">
        <v>0</v>
      </c>
      <c r="AJ13" s="32">
        <f t="shared" si="12"/>
        <v>0</v>
      </c>
      <c r="AK13" s="31">
        <v>0</v>
      </c>
      <c r="AL13" s="35">
        <v>0</v>
      </c>
      <c r="AM13" s="68">
        <f t="shared" si="13"/>
        <v>0</v>
      </c>
      <c r="AN13" s="85">
        <f t="shared" si="3"/>
        <v>26.67</v>
      </c>
      <c r="AO13" s="85">
        <f t="shared" si="4"/>
        <v>0</v>
      </c>
      <c r="AP13" s="28"/>
      <c r="AQ13" s="29"/>
    </row>
    <row r="14" spans="1:43" ht="44.25" customHeight="1" x14ac:dyDescent="0.25">
      <c r="A14" s="51" t="s">
        <v>46</v>
      </c>
      <c r="B14" s="55" t="s">
        <v>47</v>
      </c>
      <c r="C14" s="36" t="s">
        <v>36</v>
      </c>
      <c r="D14" s="37">
        <v>0</v>
      </c>
      <c r="E14" s="67">
        <v>0</v>
      </c>
      <c r="F14" s="64">
        <f t="shared" si="0"/>
        <v>0</v>
      </c>
      <c r="G14" s="37">
        <v>0</v>
      </c>
      <c r="H14" s="37">
        <v>0</v>
      </c>
      <c r="I14" s="23">
        <f t="shared" si="1"/>
        <v>0</v>
      </c>
      <c r="J14" s="37">
        <v>0</v>
      </c>
      <c r="K14" s="67">
        <v>0</v>
      </c>
      <c r="L14" s="84">
        <f t="shared" si="2"/>
        <v>0</v>
      </c>
      <c r="M14" s="37">
        <v>0</v>
      </c>
      <c r="N14" s="37">
        <v>0</v>
      </c>
      <c r="O14" s="32">
        <f t="shared" si="5"/>
        <v>0</v>
      </c>
      <c r="P14" s="37">
        <v>0</v>
      </c>
      <c r="Q14" s="37">
        <v>0</v>
      </c>
      <c r="R14" s="32">
        <f t="shared" si="6"/>
        <v>0</v>
      </c>
      <c r="S14" s="37">
        <v>0</v>
      </c>
      <c r="T14" s="37">
        <v>0</v>
      </c>
      <c r="U14" s="32">
        <f t="shared" si="7"/>
        <v>0</v>
      </c>
      <c r="V14" s="37">
        <v>0</v>
      </c>
      <c r="W14" s="37">
        <v>0</v>
      </c>
      <c r="X14" s="32">
        <f t="shared" si="8"/>
        <v>0</v>
      </c>
      <c r="Y14" s="37">
        <v>0</v>
      </c>
      <c r="Z14" s="37">
        <v>0</v>
      </c>
      <c r="AA14" s="32">
        <f t="shared" si="9"/>
        <v>0</v>
      </c>
      <c r="AB14" s="37">
        <v>0</v>
      </c>
      <c r="AC14" s="37">
        <v>0</v>
      </c>
      <c r="AD14" s="32">
        <f t="shared" si="10"/>
        <v>0</v>
      </c>
      <c r="AE14" s="31">
        <v>0</v>
      </c>
      <c r="AF14" s="35">
        <v>14.26</v>
      </c>
      <c r="AG14" s="32">
        <f>SUM(AE14:AF14)</f>
        <v>14.26</v>
      </c>
      <c r="AH14" s="31">
        <v>0</v>
      </c>
      <c r="AI14" s="35">
        <v>0</v>
      </c>
      <c r="AJ14" s="32">
        <f t="shared" si="12"/>
        <v>0</v>
      </c>
      <c r="AK14" s="31">
        <v>182.57</v>
      </c>
      <c r="AL14" s="35">
        <v>0</v>
      </c>
      <c r="AM14" s="68">
        <f>SUM(AK14:AL14)</f>
        <v>182.57</v>
      </c>
      <c r="AN14" s="85">
        <f t="shared" si="3"/>
        <v>182.57</v>
      </c>
      <c r="AO14" s="85">
        <f t="shared" si="4"/>
        <v>14.26</v>
      </c>
      <c r="AP14" s="28">
        <v>156.47999999999999</v>
      </c>
      <c r="AQ14" s="29"/>
    </row>
    <row r="15" spans="1:43" ht="39.75" customHeight="1" x14ac:dyDescent="0.25">
      <c r="A15" s="51" t="s">
        <v>32</v>
      </c>
      <c r="B15" s="55" t="s">
        <v>40</v>
      </c>
      <c r="C15" s="36" t="s">
        <v>33</v>
      </c>
      <c r="D15" s="31">
        <v>146.74</v>
      </c>
      <c r="E15" s="66">
        <v>88.32</v>
      </c>
      <c r="F15" s="64">
        <f t="shared" si="0"/>
        <v>235.06</v>
      </c>
      <c r="G15" s="33">
        <v>0</v>
      </c>
      <c r="H15" s="34">
        <v>0</v>
      </c>
      <c r="I15" s="23">
        <f t="shared" si="1"/>
        <v>0</v>
      </c>
      <c r="J15" s="33">
        <v>18.59</v>
      </c>
      <c r="K15" s="63">
        <v>37.950000000000003</v>
      </c>
      <c r="L15" s="64">
        <f>SUM(J15:K15)</f>
        <v>56.540000000000006</v>
      </c>
      <c r="M15" s="31">
        <v>72.510000000000005</v>
      </c>
      <c r="N15" s="35">
        <v>0</v>
      </c>
      <c r="O15" s="32">
        <f t="shared" si="5"/>
        <v>72.510000000000005</v>
      </c>
      <c r="P15" s="31">
        <v>56.5</v>
      </c>
      <c r="Q15" s="35">
        <v>0</v>
      </c>
      <c r="R15" s="32">
        <f t="shared" si="6"/>
        <v>56.5</v>
      </c>
      <c r="S15" s="31" t="s">
        <v>43</v>
      </c>
      <c r="T15" s="35">
        <v>0</v>
      </c>
      <c r="U15" s="32">
        <f t="shared" si="7"/>
        <v>0</v>
      </c>
      <c r="V15" s="31">
        <v>18.59</v>
      </c>
      <c r="W15" s="35">
        <v>0</v>
      </c>
      <c r="X15" s="32">
        <f t="shared" si="8"/>
        <v>18.59</v>
      </c>
      <c r="Y15" s="31">
        <v>0</v>
      </c>
      <c r="Z15" s="35">
        <v>0</v>
      </c>
      <c r="AA15" s="32">
        <f t="shared" si="9"/>
        <v>0</v>
      </c>
      <c r="AB15" s="31">
        <v>0</v>
      </c>
      <c r="AC15" s="35">
        <v>0</v>
      </c>
      <c r="AD15" s="32">
        <f t="shared" si="10"/>
        <v>0</v>
      </c>
      <c r="AE15" s="31">
        <v>0</v>
      </c>
      <c r="AF15" s="35">
        <v>0</v>
      </c>
      <c r="AG15" s="32">
        <f t="shared" si="11"/>
        <v>0</v>
      </c>
      <c r="AH15" s="31">
        <v>111.89</v>
      </c>
      <c r="AI15" s="35">
        <v>45.85</v>
      </c>
      <c r="AJ15" s="32">
        <f t="shared" si="12"/>
        <v>157.74</v>
      </c>
      <c r="AK15" s="31">
        <v>82.23</v>
      </c>
      <c r="AL15" s="35">
        <v>39</v>
      </c>
      <c r="AM15" s="68">
        <f t="shared" si="13"/>
        <v>121.23</v>
      </c>
      <c r="AN15" s="69">
        <f t="shared" si="3"/>
        <v>507.05</v>
      </c>
      <c r="AO15" s="70">
        <f>SUM(E15,H15,K15,N15,Q15,T15,W15,Z15,AB15,AB15,AC15,AF15,AI15,AL15)</f>
        <v>211.12</v>
      </c>
      <c r="AP15" s="28">
        <v>105.64</v>
      </c>
      <c r="AQ15" s="29"/>
    </row>
    <row r="16" spans="1:43" ht="39.75" customHeight="1" x14ac:dyDescent="0.25">
      <c r="A16" s="51" t="s">
        <v>37</v>
      </c>
      <c r="B16" s="55" t="s">
        <v>40</v>
      </c>
      <c r="C16" s="57" t="s">
        <v>33</v>
      </c>
      <c r="D16" s="58">
        <v>0</v>
      </c>
      <c r="E16" s="65">
        <v>0</v>
      </c>
      <c r="F16" s="64">
        <f t="shared" si="0"/>
        <v>0</v>
      </c>
      <c r="G16" s="59">
        <v>0</v>
      </c>
      <c r="H16" s="60">
        <v>0</v>
      </c>
      <c r="I16" s="64">
        <f t="shared" si="1"/>
        <v>0</v>
      </c>
      <c r="J16" s="59">
        <v>0</v>
      </c>
      <c r="K16" s="62">
        <v>0</v>
      </c>
      <c r="L16" s="64">
        <f>SUM(J16:K16)</f>
        <v>0</v>
      </c>
      <c r="M16" s="58">
        <v>0</v>
      </c>
      <c r="N16" s="61">
        <v>0</v>
      </c>
      <c r="O16" s="32">
        <f t="shared" si="5"/>
        <v>0</v>
      </c>
      <c r="P16" s="58">
        <v>0</v>
      </c>
      <c r="Q16" s="61">
        <v>0</v>
      </c>
      <c r="R16" s="32">
        <f t="shared" si="6"/>
        <v>0</v>
      </c>
      <c r="S16" s="58">
        <v>0</v>
      </c>
      <c r="T16" s="61">
        <v>0</v>
      </c>
      <c r="U16" s="32">
        <f t="shared" si="7"/>
        <v>0</v>
      </c>
      <c r="V16" s="58">
        <v>0</v>
      </c>
      <c r="W16" s="61">
        <v>0</v>
      </c>
      <c r="X16" s="32">
        <f t="shared" si="8"/>
        <v>0</v>
      </c>
      <c r="Y16" s="58">
        <v>0</v>
      </c>
      <c r="Z16" s="61">
        <v>0</v>
      </c>
      <c r="AA16" s="32">
        <f t="shared" si="9"/>
        <v>0</v>
      </c>
      <c r="AB16" s="58">
        <v>0</v>
      </c>
      <c r="AC16" s="61">
        <v>0</v>
      </c>
      <c r="AD16" s="32">
        <f t="shared" si="10"/>
        <v>0</v>
      </c>
      <c r="AE16" s="58">
        <v>0</v>
      </c>
      <c r="AF16" s="61">
        <v>0</v>
      </c>
      <c r="AG16" s="32">
        <f t="shared" si="11"/>
        <v>0</v>
      </c>
      <c r="AH16" s="58">
        <v>0</v>
      </c>
      <c r="AI16" s="61">
        <v>0</v>
      </c>
      <c r="AJ16" s="32">
        <f t="shared" si="12"/>
        <v>0</v>
      </c>
      <c r="AK16" s="58">
        <v>0</v>
      </c>
      <c r="AL16" s="61">
        <v>0</v>
      </c>
      <c r="AM16" s="68">
        <f t="shared" si="13"/>
        <v>0</v>
      </c>
      <c r="AN16" s="69">
        <f t="shared" si="3"/>
        <v>0</v>
      </c>
      <c r="AO16" s="70">
        <f>SUM(E16,H16,K16,N16,Q16,T16,W16,Z16,AB16,AB16,AC16,AF16,AI16,AL16)</f>
        <v>0</v>
      </c>
      <c r="AP16" s="71"/>
      <c r="AQ16" s="72"/>
    </row>
    <row r="17" spans="1:43" ht="39.75" customHeight="1" x14ac:dyDescent="0.25">
      <c r="A17" s="51" t="s">
        <v>38</v>
      </c>
      <c r="B17" s="55" t="s">
        <v>40</v>
      </c>
      <c r="C17" s="57" t="s">
        <v>33</v>
      </c>
      <c r="D17" s="58">
        <v>0</v>
      </c>
      <c r="E17" s="65">
        <v>0</v>
      </c>
      <c r="F17" s="64">
        <f t="shared" si="0"/>
        <v>0</v>
      </c>
      <c r="G17" s="59">
        <v>0</v>
      </c>
      <c r="H17" s="60">
        <v>0</v>
      </c>
      <c r="I17" s="64">
        <f t="shared" si="1"/>
        <v>0</v>
      </c>
      <c r="J17" s="59">
        <v>0</v>
      </c>
      <c r="K17" s="62">
        <v>0</v>
      </c>
      <c r="L17" s="64">
        <f t="shared" ref="L17:L18" si="14">SUM(J17:K17)</f>
        <v>0</v>
      </c>
      <c r="M17" s="58">
        <v>0</v>
      </c>
      <c r="N17" s="61">
        <v>0</v>
      </c>
      <c r="O17" s="32">
        <f t="shared" si="5"/>
        <v>0</v>
      </c>
      <c r="P17" s="58">
        <v>0</v>
      </c>
      <c r="Q17" s="61">
        <v>0</v>
      </c>
      <c r="R17" s="32">
        <f t="shared" si="6"/>
        <v>0</v>
      </c>
      <c r="S17" s="58">
        <v>0</v>
      </c>
      <c r="T17" s="61">
        <v>0</v>
      </c>
      <c r="U17" s="32">
        <f t="shared" si="7"/>
        <v>0</v>
      </c>
      <c r="V17" s="58">
        <v>0</v>
      </c>
      <c r="W17" s="61">
        <v>0</v>
      </c>
      <c r="X17" s="32">
        <f t="shared" si="8"/>
        <v>0</v>
      </c>
      <c r="Y17" s="58">
        <v>0</v>
      </c>
      <c r="Z17" s="61">
        <v>0</v>
      </c>
      <c r="AA17" s="32">
        <f>SUM(Y17:Z17)</f>
        <v>0</v>
      </c>
      <c r="AB17" s="58">
        <v>0</v>
      </c>
      <c r="AC17" s="61">
        <v>0</v>
      </c>
      <c r="AD17" s="32">
        <f t="shared" si="10"/>
        <v>0</v>
      </c>
      <c r="AE17" s="58">
        <v>0</v>
      </c>
      <c r="AF17" s="61">
        <v>0</v>
      </c>
      <c r="AG17" s="32">
        <f t="shared" si="11"/>
        <v>0</v>
      </c>
      <c r="AH17" s="58">
        <v>0</v>
      </c>
      <c r="AI17" s="61">
        <v>0</v>
      </c>
      <c r="AJ17" s="32">
        <f t="shared" si="12"/>
        <v>0</v>
      </c>
      <c r="AK17" s="58">
        <v>0</v>
      </c>
      <c r="AL17" s="61">
        <v>0</v>
      </c>
      <c r="AM17" s="68">
        <f t="shared" si="13"/>
        <v>0</v>
      </c>
      <c r="AN17" s="69">
        <f t="shared" si="3"/>
        <v>0</v>
      </c>
      <c r="AO17" s="70">
        <f>SUM(E17,H17,K17,N17,Q17,T17,W17,Z17,AB17,AB17,AC17,AF17,AI17,AL17)</f>
        <v>0</v>
      </c>
      <c r="AP17" s="69"/>
      <c r="AQ17" s="73"/>
    </row>
    <row r="18" spans="1:43" ht="39.75" customHeight="1" thickBot="1" x14ac:dyDescent="0.3">
      <c r="A18" s="76" t="s">
        <v>39</v>
      </c>
      <c r="B18" s="77" t="s">
        <v>40</v>
      </c>
      <c r="C18" s="38" t="s">
        <v>33</v>
      </c>
      <c r="D18" s="39">
        <v>0</v>
      </c>
      <c r="E18" s="78">
        <v>0</v>
      </c>
      <c r="F18" s="79">
        <f t="shared" si="0"/>
        <v>0</v>
      </c>
      <c r="G18" s="40">
        <v>0</v>
      </c>
      <c r="H18" s="41">
        <v>0</v>
      </c>
      <c r="I18" s="79">
        <f t="shared" si="1"/>
        <v>0</v>
      </c>
      <c r="J18" s="40">
        <v>37.18</v>
      </c>
      <c r="K18" s="80">
        <v>6.84</v>
      </c>
      <c r="L18" s="79">
        <f t="shared" si="14"/>
        <v>44.019999999999996</v>
      </c>
      <c r="M18" s="39">
        <v>37.18</v>
      </c>
      <c r="N18" s="42">
        <v>0</v>
      </c>
      <c r="O18" s="32">
        <f t="shared" si="5"/>
        <v>37.18</v>
      </c>
      <c r="P18" s="39">
        <v>0</v>
      </c>
      <c r="Q18" s="42">
        <v>0</v>
      </c>
      <c r="R18" s="32">
        <f t="shared" si="6"/>
        <v>0</v>
      </c>
      <c r="S18" s="39">
        <v>0</v>
      </c>
      <c r="T18" s="42">
        <v>0</v>
      </c>
      <c r="U18" s="32">
        <f t="shared" si="7"/>
        <v>0</v>
      </c>
      <c r="V18" s="39">
        <v>18.59</v>
      </c>
      <c r="W18" s="42">
        <v>10.99</v>
      </c>
      <c r="X18" s="32">
        <f t="shared" si="8"/>
        <v>29.58</v>
      </c>
      <c r="Y18" s="39">
        <v>0</v>
      </c>
      <c r="Z18" s="42">
        <v>0</v>
      </c>
      <c r="AA18" s="32">
        <f>SUM(Y18:Z18)</f>
        <v>0</v>
      </c>
      <c r="AB18" s="39">
        <v>0</v>
      </c>
      <c r="AC18" s="42">
        <v>0</v>
      </c>
      <c r="AD18" s="32">
        <f t="shared" si="10"/>
        <v>0</v>
      </c>
      <c r="AE18" s="39">
        <v>0</v>
      </c>
      <c r="AF18" s="42">
        <v>0</v>
      </c>
      <c r="AG18" s="32">
        <f t="shared" si="11"/>
        <v>0</v>
      </c>
      <c r="AH18" s="39">
        <v>0</v>
      </c>
      <c r="AI18" s="42">
        <v>0</v>
      </c>
      <c r="AJ18" s="32">
        <f t="shared" si="12"/>
        <v>0</v>
      </c>
      <c r="AK18" s="39">
        <v>0</v>
      </c>
      <c r="AL18" s="42">
        <v>0</v>
      </c>
      <c r="AM18" s="68">
        <f t="shared" si="13"/>
        <v>0</v>
      </c>
      <c r="AN18" s="81">
        <f t="shared" si="3"/>
        <v>92.95</v>
      </c>
      <c r="AO18" s="82">
        <f>SUM(E18,H18,K18,N18,Q18,T18,W18,Z18,AB18,AB18,AC18,AF18,AI18,AL18)</f>
        <v>17.829999999999998</v>
      </c>
      <c r="AP18" s="81"/>
      <c r="AQ18" s="83"/>
    </row>
    <row r="19" spans="1:43" ht="16.5" thickTop="1" thickBot="1" x14ac:dyDescent="0.3">
      <c r="A19" s="45"/>
      <c r="B19" s="45"/>
      <c r="C19" s="46"/>
      <c r="D19" s="47">
        <f t="shared" ref="D19:W19" si="15">SUM(D7:D18)</f>
        <v>329.31</v>
      </c>
      <c r="E19" s="48">
        <f t="shared" si="15"/>
        <v>187.81</v>
      </c>
      <c r="F19" s="49">
        <f t="shared" si="15"/>
        <v>517.12</v>
      </c>
      <c r="G19" s="50">
        <f t="shared" si="15"/>
        <v>0</v>
      </c>
      <c r="H19" s="50">
        <f t="shared" si="15"/>
        <v>2.2999999999999998</v>
      </c>
      <c r="I19" s="50">
        <f t="shared" si="15"/>
        <v>2.2999999999999998</v>
      </c>
      <c r="J19" s="50">
        <f t="shared" si="15"/>
        <v>109.11000000000001</v>
      </c>
      <c r="K19" s="50">
        <f t="shared" si="15"/>
        <v>56.75</v>
      </c>
      <c r="L19" s="50">
        <f t="shared" si="15"/>
        <v>165.86</v>
      </c>
      <c r="M19" s="50">
        <f t="shared" si="15"/>
        <v>608.58999999999992</v>
      </c>
      <c r="N19" s="50">
        <f t="shared" si="15"/>
        <v>365.45</v>
      </c>
      <c r="O19" s="50">
        <f t="shared" si="15"/>
        <v>974.04</v>
      </c>
      <c r="P19" s="50">
        <f t="shared" si="15"/>
        <v>475.14</v>
      </c>
      <c r="Q19" s="50">
        <f t="shared" si="15"/>
        <v>172.15</v>
      </c>
      <c r="R19" s="50">
        <f t="shared" si="15"/>
        <v>647.29</v>
      </c>
      <c r="S19" s="50">
        <f t="shared" si="15"/>
        <v>682.49</v>
      </c>
      <c r="T19" s="50">
        <f t="shared" si="15"/>
        <v>781.08</v>
      </c>
      <c r="U19" s="50">
        <f t="shared" si="15"/>
        <v>1436.9</v>
      </c>
      <c r="V19" s="50">
        <f t="shared" si="15"/>
        <v>143.86000000000001</v>
      </c>
      <c r="W19" s="50">
        <f t="shared" si="15"/>
        <v>253.24</v>
      </c>
      <c r="X19" s="50">
        <f t="shared" ref="X19:AM19" si="16">SUM(X7:X18)</f>
        <v>397.09999999999997</v>
      </c>
      <c r="Y19" s="50">
        <f t="shared" si="16"/>
        <v>26.67</v>
      </c>
      <c r="Z19" s="50">
        <f t="shared" si="16"/>
        <v>58.269999999999996</v>
      </c>
      <c r="AA19" s="50">
        <f>SUM(AA7:AA18)</f>
        <v>84.94</v>
      </c>
      <c r="AB19" s="50">
        <f t="shared" si="16"/>
        <v>0</v>
      </c>
      <c r="AC19" s="50">
        <f t="shared" si="16"/>
        <v>0</v>
      </c>
      <c r="AD19" s="50">
        <f t="shared" si="16"/>
        <v>0</v>
      </c>
      <c r="AE19" s="50">
        <f t="shared" si="16"/>
        <v>26.67</v>
      </c>
      <c r="AF19" s="50">
        <f t="shared" si="16"/>
        <v>75.44</v>
      </c>
      <c r="AG19" s="50">
        <f t="shared" si="16"/>
        <v>102.11</v>
      </c>
      <c r="AH19" s="50">
        <f t="shared" si="16"/>
        <v>236.56</v>
      </c>
      <c r="AI19" s="50">
        <f t="shared" si="16"/>
        <v>146.31</v>
      </c>
      <c r="AJ19" s="50">
        <f t="shared" si="16"/>
        <v>382.87</v>
      </c>
      <c r="AK19" s="50">
        <f t="shared" si="16"/>
        <v>601.58999999999992</v>
      </c>
      <c r="AL19" s="50">
        <f t="shared" si="16"/>
        <v>170.37</v>
      </c>
      <c r="AM19" s="50">
        <f t="shared" si="16"/>
        <v>771.96</v>
      </c>
      <c r="AN19" s="50">
        <f>SUM(AN7:AN18)</f>
        <v>3239.9900000000002</v>
      </c>
      <c r="AO19" s="50">
        <f>SUM(AO7:AO18)</f>
        <v>2269.1699999999996</v>
      </c>
      <c r="AP19" s="74"/>
      <c r="AQ19" s="75"/>
    </row>
    <row r="20" spans="1:43" ht="15.75" thickTop="1" x14ac:dyDescent="0.25"/>
    <row r="23" spans="1:43" x14ac:dyDescent="0.25">
      <c r="A23" s="56"/>
    </row>
    <row r="24" spans="1:43" x14ac:dyDescent="0.25">
      <c r="A24" s="56"/>
    </row>
    <row r="25" spans="1:43" x14ac:dyDescent="0.25">
      <c r="A25" s="56"/>
    </row>
    <row r="26" spans="1:43" x14ac:dyDescent="0.25">
      <c r="A26" s="56"/>
    </row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2"/>
  <sheetViews>
    <sheetView zoomScaleNormal="100" workbookViewId="0">
      <selection activeCell="B3" sqref="B3:I3"/>
    </sheetView>
  </sheetViews>
  <sheetFormatPr baseColWidth="10" defaultRowHeight="15" x14ac:dyDescent="0.25"/>
  <cols>
    <col min="3" max="3" width="21.5703125" customWidth="1"/>
    <col min="4" max="4" width="81.5703125" customWidth="1"/>
    <col min="5" max="5" width="17.28515625" customWidth="1"/>
    <col min="6" max="6" width="29" customWidth="1"/>
    <col min="7" max="7" width="23.42578125" bestFit="1" customWidth="1"/>
    <col min="8" max="8" width="0.28515625" hidden="1" customWidth="1"/>
    <col min="9" max="9" width="11.42578125" hidden="1" customWidth="1"/>
  </cols>
  <sheetData>
    <row r="2" spans="2:9" ht="15.75" thickBot="1" x14ac:dyDescent="0.3"/>
    <row r="3" spans="2:9" ht="69.75" customHeight="1" thickBot="1" x14ac:dyDescent="0.3">
      <c r="B3" s="160" t="s">
        <v>96</v>
      </c>
      <c r="C3" s="161"/>
      <c r="D3" s="161"/>
      <c r="E3" s="161"/>
      <c r="F3" s="161"/>
      <c r="G3" s="161"/>
      <c r="H3" s="162"/>
      <c r="I3" s="163"/>
    </row>
    <row r="4" spans="2:9" ht="15" customHeight="1" x14ac:dyDescent="0.25">
      <c r="B4" s="164" t="s">
        <v>52</v>
      </c>
      <c r="C4" s="132" t="s">
        <v>58</v>
      </c>
      <c r="D4" s="132" t="s">
        <v>48</v>
      </c>
      <c r="E4" s="132" t="s">
        <v>59</v>
      </c>
      <c r="F4" s="132" t="s">
        <v>50</v>
      </c>
      <c r="G4" s="133" t="s">
        <v>51</v>
      </c>
      <c r="H4" s="134"/>
      <c r="I4" s="134"/>
    </row>
    <row r="5" spans="2:9" x14ac:dyDescent="0.25">
      <c r="B5" s="165"/>
      <c r="C5" s="167" t="s">
        <v>60</v>
      </c>
      <c r="D5" s="155" t="s">
        <v>61</v>
      </c>
      <c r="E5" s="169">
        <v>345.05</v>
      </c>
      <c r="F5" s="171" t="s">
        <v>62</v>
      </c>
      <c r="G5" s="158" t="s">
        <v>63</v>
      </c>
      <c r="H5" s="86"/>
      <c r="I5" s="86"/>
    </row>
    <row r="6" spans="2:9" ht="58.5" customHeight="1" x14ac:dyDescent="0.25">
      <c r="B6" s="165"/>
      <c r="C6" s="167"/>
      <c r="D6" s="168"/>
      <c r="E6" s="170"/>
      <c r="F6" s="172"/>
      <c r="G6" s="158"/>
      <c r="H6" s="86"/>
      <c r="I6" s="86"/>
    </row>
    <row r="7" spans="2:9" ht="45.75" thickBot="1" x14ac:dyDescent="0.3">
      <c r="B7" s="165"/>
      <c r="C7" s="103" t="s">
        <v>64</v>
      </c>
      <c r="D7" s="91" t="s">
        <v>65</v>
      </c>
      <c r="E7" s="170" t="s">
        <v>66</v>
      </c>
      <c r="F7" s="174" t="s">
        <v>67</v>
      </c>
      <c r="G7" s="158"/>
      <c r="H7" s="86"/>
      <c r="I7" s="86"/>
    </row>
    <row r="8" spans="2:9" ht="45.75" thickBot="1" x14ac:dyDescent="0.3">
      <c r="B8" s="166"/>
      <c r="C8" s="88" t="s">
        <v>68</v>
      </c>
      <c r="D8" s="91" t="s">
        <v>65</v>
      </c>
      <c r="E8" s="173"/>
      <c r="F8" s="175"/>
      <c r="G8" s="159"/>
      <c r="H8" s="86"/>
      <c r="I8" s="86"/>
    </row>
    <row r="9" spans="2:9" x14ac:dyDescent="0.25">
      <c r="B9" s="151" t="s">
        <v>53</v>
      </c>
      <c r="C9" s="93" t="s">
        <v>69</v>
      </c>
      <c r="D9" s="154" t="s">
        <v>70</v>
      </c>
      <c r="E9" s="94">
        <v>37.89</v>
      </c>
      <c r="F9" s="107" t="s">
        <v>71</v>
      </c>
      <c r="G9" s="157" t="s">
        <v>63</v>
      </c>
      <c r="H9" s="86"/>
      <c r="I9" s="86"/>
    </row>
    <row r="10" spans="2:9" x14ac:dyDescent="0.25">
      <c r="B10" s="152"/>
      <c r="C10" s="90" t="s">
        <v>69</v>
      </c>
      <c r="D10" s="155"/>
      <c r="E10" s="95">
        <v>117.83</v>
      </c>
      <c r="F10" s="108" t="s">
        <v>72</v>
      </c>
      <c r="G10" s="158"/>
      <c r="H10" s="86"/>
      <c r="I10" s="86"/>
    </row>
    <row r="11" spans="2:9" ht="15.75" thickBot="1" x14ac:dyDescent="0.3">
      <c r="B11" s="153"/>
      <c r="C11" s="92" t="s">
        <v>73</v>
      </c>
      <c r="D11" s="156"/>
      <c r="E11" s="96">
        <v>357.48</v>
      </c>
      <c r="F11" s="109" t="s">
        <v>74</v>
      </c>
      <c r="G11" s="159"/>
      <c r="H11" s="86"/>
      <c r="I11" s="86"/>
    </row>
    <row r="12" spans="2:9" ht="60.75" thickBot="1" x14ac:dyDescent="0.3">
      <c r="B12" s="97" t="s">
        <v>54</v>
      </c>
      <c r="C12" s="98" t="s">
        <v>75</v>
      </c>
      <c r="D12" s="99" t="s">
        <v>76</v>
      </c>
      <c r="E12" s="106">
        <v>434.17</v>
      </c>
      <c r="F12" s="105" t="s">
        <v>74</v>
      </c>
      <c r="G12" s="100" t="s">
        <v>63</v>
      </c>
      <c r="H12" s="86"/>
      <c r="I12" s="86"/>
    </row>
    <row r="13" spans="2:9" x14ac:dyDescent="0.25">
      <c r="B13" s="176" t="s">
        <v>55</v>
      </c>
      <c r="C13" s="178" t="s">
        <v>77</v>
      </c>
      <c r="D13" s="179" t="s">
        <v>78</v>
      </c>
      <c r="E13" s="94">
        <v>205.75</v>
      </c>
      <c r="F13" s="107" t="s">
        <v>74</v>
      </c>
      <c r="G13" s="181" t="s">
        <v>63</v>
      </c>
      <c r="H13" s="86"/>
      <c r="I13" s="86"/>
    </row>
    <row r="14" spans="2:9" ht="15.75" thickBot="1" x14ac:dyDescent="0.3">
      <c r="B14" s="177"/>
      <c r="C14" s="175"/>
      <c r="D14" s="180"/>
      <c r="E14" s="96">
        <v>50.82</v>
      </c>
      <c r="F14" s="104" t="s">
        <v>79</v>
      </c>
      <c r="G14" s="182"/>
      <c r="H14" s="86"/>
      <c r="I14" s="86"/>
    </row>
    <row r="15" spans="2:9" x14ac:dyDescent="0.25">
      <c r="B15" s="183" t="s">
        <v>80</v>
      </c>
      <c r="C15" s="101" t="s">
        <v>81</v>
      </c>
      <c r="D15" s="184" t="s">
        <v>82</v>
      </c>
      <c r="E15" s="102">
        <v>345.05</v>
      </c>
      <c r="F15" s="110" t="s">
        <v>74</v>
      </c>
      <c r="G15" s="185" t="s">
        <v>63</v>
      </c>
      <c r="H15" s="86"/>
      <c r="I15" s="86"/>
    </row>
    <row r="16" spans="2:9" ht="15.75" thickBot="1" x14ac:dyDescent="0.3">
      <c r="B16" s="177"/>
      <c r="C16" s="89" t="s">
        <v>83</v>
      </c>
      <c r="D16" s="156"/>
      <c r="E16" s="87">
        <v>188.54</v>
      </c>
      <c r="F16" s="104" t="s">
        <v>72</v>
      </c>
      <c r="G16" s="159"/>
      <c r="H16" s="86"/>
      <c r="I16" s="86"/>
    </row>
    <row r="20" spans="2:7" x14ac:dyDescent="0.25">
      <c r="B20" s="86"/>
      <c r="C20" s="130" t="s">
        <v>84</v>
      </c>
      <c r="D20" s="131"/>
      <c r="E20" s="130" t="s">
        <v>95</v>
      </c>
      <c r="F20" s="131"/>
      <c r="G20" s="131"/>
    </row>
    <row r="21" spans="2:7" x14ac:dyDescent="0.25">
      <c r="B21" s="111"/>
      <c r="C21" s="112" t="s">
        <v>85</v>
      </c>
      <c r="D21" s="112" t="s">
        <v>48</v>
      </c>
      <c r="E21" s="112" t="s">
        <v>49</v>
      </c>
      <c r="F21" s="112" t="s">
        <v>50</v>
      </c>
      <c r="G21" s="112" t="s">
        <v>51</v>
      </c>
    </row>
    <row r="22" spans="2:7" ht="45" x14ac:dyDescent="0.25">
      <c r="B22" s="119" t="s">
        <v>52</v>
      </c>
      <c r="C22" s="113" t="s">
        <v>86</v>
      </c>
      <c r="D22" s="114" t="s">
        <v>87</v>
      </c>
      <c r="E22" s="124">
        <v>579.53</v>
      </c>
      <c r="F22" s="115" t="s">
        <v>88</v>
      </c>
      <c r="G22" s="111" t="s">
        <v>89</v>
      </c>
    </row>
    <row r="23" spans="2:7" x14ac:dyDescent="0.25">
      <c r="B23" s="86"/>
      <c r="C23" s="86"/>
      <c r="D23" s="86"/>
      <c r="E23" s="86"/>
      <c r="F23" s="86"/>
      <c r="G23" s="86"/>
    </row>
    <row r="24" spans="2:7" x14ac:dyDescent="0.25">
      <c r="B24" s="86"/>
      <c r="C24" s="86"/>
      <c r="D24" s="86"/>
      <c r="E24" s="86"/>
      <c r="F24" s="86"/>
      <c r="G24" s="86"/>
    </row>
    <row r="25" spans="2:7" x14ac:dyDescent="0.25">
      <c r="B25" s="86"/>
      <c r="C25" s="86"/>
      <c r="D25" s="86"/>
      <c r="E25" s="86"/>
      <c r="F25" s="86"/>
      <c r="G25" s="86"/>
    </row>
    <row r="26" spans="2:7" x14ac:dyDescent="0.25">
      <c r="B26" s="116"/>
      <c r="C26" s="126" t="s">
        <v>90</v>
      </c>
      <c r="D26" s="127"/>
      <c r="E26" s="128"/>
      <c r="F26" s="128"/>
      <c r="G26" s="129" t="s">
        <v>95</v>
      </c>
    </row>
    <row r="27" spans="2:7" x14ac:dyDescent="0.25">
      <c r="B27" s="117"/>
      <c r="C27" s="118" t="s">
        <v>85</v>
      </c>
      <c r="D27" s="118" t="s">
        <v>48</v>
      </c>
      <c r="E27" s="118" t="s">
        <v>49</v>
      </c>
      <c r="F27" s="118" t="s">
        <v>50</v>
      </c>
      <c r="G27" s="118" t="s">
        <v>51</v>
      </c>
    </row>
    <row r="28" spans="2:7" ht="30" x14ac:dyDescent="0.25">
      <c r="B28" s="119" t="s">
        <v>52</v>
      </c>
      <c r="C28" s="120" t="s">
        <v>91</v>
      </c>
      <c r="D28" s="121" t="s">
        <v>92</v>
      </c>
      <c r="E28" s="125" t="s">
        <v>93</v>
      </c>
      <c r="F28" s="122" t="s">
        <v>88</v>
      </c>
      <c r="G28" s="123" t="s">
        <v>94</v>
      </c>
    </row>
    <row r="32" spans="2:7" x14ac:dyDescent="0.25">
      <c r="B32" s="116"/>
      <c r="C32" s="126" t="s">
        <v>129</v>
      </c>
      <c r="D32" s="127"/>
      <c r="E32" s="135"/>
      <c r="F32" s="135"/>
      <c r="G32" s="116"/>
    </row>
    <row r="33" spans="2:7" x14ac:dyDescent="0.25">
      <c r="B33" s="136"/>
      <c r="C33" s="137" t="s">
        <v>85</v>
      </c>
      <c r="D33" s="137" t="s">
        <v>48</v>
      </c>
      <c r="E33" s="137" t="s">
        <v>49</v>
      </c>
      <c r="F33" s="137" t="s">
        <v>50</v>
      </c>
      <c r="G33" s="137" t="s">
        <v>51</v>
      </c>
    </row>
    <row r="34" spans="2:7" ht="45" x14ac:dyDescent="0.25">
      <c r="B34" s="140" t="s">
        <v>52</v>
      </c>
      <c r="C34" s="138" t="s">
        <v>97</v>
      </c>
      <c r="D34" s="123" t="s">
        <v>98</v>
      </c>
      <c r="E34" s="139">
        <v>134.49</v>
      </c>
      <c r="F34" s="122" t="s">
        <v>99</v>
      </c>
      <c r="G34" s="123" t="s">
        <v>100</v>
      </c>
    </row>
    <row r="35" spans="2:7" ht="90" x14ac:dyDescent="0.25">
      <c r="B35" s="140" t="s">
        <v>53</v>
      </c>
      <c r="C35" s="138" t="s">
        <v>101</v>
      </c>
      <c r="D35" s="123" t="s">
        <v>102</v>
      </c>
      <c r="E35" s="139">
        <f>498.33 + 87.74</f>
        <v>586.06999999999994</v>
      </c>
      <c r="F35" s="122" t="s">
        <v>103</v>
      </c>
      <c r="G35" s="123" t="s">
        <v>100</v>
      </c>
    </row>
    <row r="36" spans="2:7" ht="60" x14ac:dyDescent="0.25">
      <c r="B36" s="140" t="s">
        <v>54</v>
      </c>
      <c r="C36" s="138" t="s">
        <v>104</v>
      </c>
      <c r="D36" s="123" t="s">
        <v>105</v>
      </c>
      <c r="E36" s="139">
        <v>155.27000000000001</v>
      </c>
      <c r="F36" s="122" t="s">
        <v>106</v>
      </c>
      <c r="G36" s="123" t="s">
        <v>100</v>
      </c>
    </row>
    <row r="37" spans="2:7" ht="90" x14ac:dyDescent="0.25">
      <c r="B37" s="140" t="s">
        <v>55</v>
      </c>
      <c r="C37" s="138" t="s">
        <v>107</v>
      </c>
      <c r="D37" s="123" t="s">
        <v>108</v>
      </c>
      <c r="E37" s="139">
        <v>451.73</v>
      </c>
      <c r="F37" s="122" t="s">
        <v>109</v>
      </c>
      <c r="G37" s="123" t="s">
        <v>110</v>
      </c>
    </row>
    <row r="38" spans="2:7" ht="120" x14ac:dyDescent="0.25">
      <c r="B38" s="140" t="s">
        <v>111</v>
      </c>
      <c r="C38" s="138" t="s">
        <v>112</v>
      </c>
      <c r="D38" s="123" t="s">
        <v>113</v>
      </c>
      <c r="E38" s="139">
        <v>530.6</v>
      </c>
      <c r="F38" s="122" t="s">
        <v>114</v>
      </c>
      <c r="G38" s="123" t="s">
        <v>110</v>
      </c>
    </row>
    <row r="39" spans="2:7" ht="135" x14ac:dyDescent="0.25">
      <c r="B39" s="140" t="s">
        <v>115</v>
      </c>
      <c r="C39" s="138" t="s">
        <v>116</v>
      </c>
      <c r="D39" s="123" t="s">
        <v>117</v>
      </c>
      <c r="E39" s="139">
        <f>140.63+171.69+155.22</f>
        <v>467.53999999999996</v>
      </c>
      <c r="F39" s="122" t="s">
        <v>118</v>
      </c>
      <c r="G39" s="123" t="s">
        <v>110</v>
      </c>
    </row>
    <row r="40" spans="2:7" ht="120" x14ac:dyDescent="0.25">
      <c r="B40" s="140" t="s">
        <v>119</v>
      </c>
      <c r="C40" s="138" t="s">
        <v>120</v>
      </c>
      <c r="D40" s="123" t="s">
        <v>121</v>
      </c>
      <c r="E40" s="139">
        <v>417.44</v>
      </c>
      <c r="F40" s="122" t="s">
        <v>122</v>
      </c>
      <c r="G40" s="123" t="s">
        <v>110</v>
      </c>
    </row>
    <row r="41" spans="2:7" ht="90" x14ac:dyDescent="0.25">
      <c r="B41" s="140" t="s">
        <v>123</v>
      </c>
      <c r="C41" s="138" t="s">
        <v>124</v>
      </c>
      <c r="D41" s="123" t="s">
        <v>125</v>
      </c>
      <c r="E41" s="139">
        <v>335.93</v>
      </c>
      <c r="F41" s="122" t="s">
        <v>126</v>
      </c>
      <c r="G41" s="123" t="s">
        <v>110</v>
      </c>
    </row>
    <row r="42" spans="2:7" x14ac:dyDescent="0.25">
      <c r="B42" s="116"/>
      <c r="C42" s="116"/>
      <c r="D42" s="116"/>
      <c r="E42" s="135"/>
      <c r="F42" s="135"/>
      <c r="G42" s="116"/>
    </row>
    <row r="43" spans="2:7" x14ac:dyDescent="0.25">
      <c r="B43" s="116"/>
      <c r="C43" s="116"/>
      <c r="D43" s="116"/>
      <c r="E43" s="135"/>
      <c r="F43" s="135"/>
      <c r="G43" s="116"/>
    </row>
    <row r="44" spans="2:7" x14ac:dyDescent="0.25">
      <c r="B44" s="116"/>
      <c r="C44" s="126" t="s">
        <v>127</v>
      </c>
      <c r="D44" s="127"/>
      <c r="E44" s="135"/>
      <c r="F44" s="135"/>
      <c r="G44" s="116"/>
    </row>
    <row r="45" spans="2:7" x14ac:dyDescent="0.25">
      <c r="B45" s="136"/>
      <c r="C45" s="137" t="s">
        <v>85</v>
      </c>
      <c r="D45" s="137" t="s">
        <v>48</v>
      </c>
      <c r="E45" s="137" t="s">
        <v>49</v>
      </c>
      <c r="F45" s="137" t="s">
        <v>50</v>
      </c>
      <c r="G45" s="137" t="s">
        <v>51</v>
      </c>
    </row>
    <row r="46" spans="2:7" ht="90" x14ac:dyDescent="0.25">
      <c r="B46" s="140" t="s">
        <v>52</v>
      </c>
      <c r="C46" s="138" t="s">
        <v>97</v>
      </c>
      <c r="D46" s="123" t="s">
        <v>98</v>
      </c>
      <c r="E46" s="139">
        <v>134.49</v>
      </c>
      <c r="F46" s="122" t="s">
        <v>99</v>
      </c>
      <c r="G46" s="123" t="s">
        <v>100</v>
      </c>
    </row>
    <row r="47" spans="2:7" ht="90" x14ac:dyDescent="0.25">
      <c r="B47" s="140" t="s">
        <v>53</v>
      </c>
      <c r="C47" s="138" t="s">
        <v>128</v>
      </c>
      <c r="D47" s="123" t="s">
        <v>102</v>
      </c>
      <c r="E47" s="139">
        <f>498.33 + 87.74</f>
        <v>586.06999999999994</v>
      </c>
      <c r="F47" s="122" t="s">
        <v>103</v>
      </c>
      <c r="G47" s="123" t="s">
        <v>100</v>
      </c>
    </row>
    <row r="48" spans="2:7" ht="60" x14ac:dyDescent="0.25">
      <c r="B48" s="140" t="s">
        <v>54</v>
      </c>
      <c r="C48" s="138" t="s">
        <v>104</v>
      </c>
      <c r="D48" s="123" t="s">
        <v>105</v>
      </c>
      <c r="E48" s="139">
        <v>155.27000000000001</v>
      </c>
      <c r="F48" s="122" t="s">
        <v>106</v>
      </c>
      <c r="G48" s="123" t="s">
        <v>100</v>
      </c>
    </row>
    <row r="49" spans="2:7" ht="120" x14ac:dyDescent="0.25">
      <c r="B49" s="140" t="s">
        <v>55</v>
      </c>
      <c r="C49" s="138" t="s">
        <v>112</v>
      </c>
      <c r="D49" s="123" t="s">
        <v>113</v>
      </c>
      <c r="E49" s="139">
        <v>530.6</v>
      </c>
      <c r="F49" s="122" t="s">
        <v>114</v>
      </c>
      <c r="G49" s="123" t="s">
        <v>110</v>
      </c>
    </row>
    <row r="50" spans="2:7" ht="135" x14ac:dyDescent="0.25">
      <c r="B50" s="140" t="s">
        <v>111</v>
      </c>
      <c r="C50" s="138" t="s">
        <v>116</v>
      </c>
      <c r="D50" s="123" t="s">
        <v>117</v>
      </c>
      <c r="E50" s="139">
        <f>140.63+171.69+155.22</f>
        <v>467.53999999999996</v>
      </c>
      <c r="F50" s="122" t="s">
        <v>118</v>
      </c>
      <c r="G50" s="123" t="s">
        <v>110</v>
      </c>
    </row>
    <row r="51" spans="2:7" ht="240" x14ac:dyDescent="0.25">
      <c r="B51" s="140" t="s">
        <v>115</v>
      </c>
      <c r="C51" s="138" t="s">
        <v>120</v>
      </c>
      <c r="D51" s="123" t="s">
        <v>121</v>
      </c>
      <c r="E51" s="139">
        <v>417.44</v>
      </c>
      <c r="F51" s="122" t="s">
        <v>122</v>
      </c>
      <c r="G51" s="123" t="s">
        <v>110</v>
      </c>
    </row>
    <row r="52" spans="2:7" ht="90" x14ac:dyDescent="0.25">
      <c r="B52" s="140" t="s">
        <v>119</v>
      </c>
      <c r="C52" s="138" t="s">
        <v>124</v>
      </c>
      <c r="D52" s="123" t="s">
        <v>125</v>
      </c>
      <c r="E52" s="139">
        <v>335.93</v>
      </c>
      <c r="F52" s="122" t="s">
        <v>126</v>
      </c>
      <c r="G52" s="123" t="s">
        <v>110</v>
      </c>
    </row>
  </sheetData>
  <mergeCells count="19">
    <mergeCell ref="B13:B14"/>
    <mergeCell ref="C13:C14"/>
    <mergeCell ref="D13:D14"/>
    <mergeCell ref="G13:G14"/>
    <mergeCell ref="B15:B16"/>
    <mergeCell ref="D15:D16"/>
    <mergeCell ref="G15:G16"/>
    <mergeCell ref="B9:B11"/>
    <mergeCell ref="D9:D11"/>
    <mergeCell ref="G9:G11"/>
    <mergeCell ref="B3:I3"/>
    <mergeCell ref="B4:B8"/>
    <mergeCell ref="C5:C6"/>
    <mergeCell ref="D5:D6"/>
    <mergeCell ref="E5:E6"/>
    <mergeCell ref="F5:F6"/>
    <mergeCell ref="G5:G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0"/>
  <sheetViews>
    <sheetView workbookViewId="0">
      <selection activeCell="B4" sqref="B4:C4"/>
    </sheetView>
  </sheetViews>
  <sheetFormatPr baseColWidth="10" defaultRowHeight="15" x14ac:dyDescent="0.25"/>
  <cols>
    <col min="2" max="2" width="47.7109375" customWidth="1"/>
    <col min="3" max="3" width="43.85546875" customWidth="1"/>
    <col min="4" max="4" width="26" customWidth="1"/>
    <col min="5" max="5" width="36.42578125" customWidth="1"/>
  </cols>
  <sheetData>
    <row r="4" spans="2:5" x14ac:dyDescent="0.25">
      <c r="B4" s="130" t="s">
        <v>56</v>
      </c>
      <c r="C4" s="131"/>
      <c r="D4" s="86"/>
      <c r="E4" s="86"/>
    </row>
    <row r="5" spans="2:5" x14ac:dyDescent="0.25">
      <c r="B5" s="141" t="s">
        <v>57</v>
      </c>
      <c r="C5" s="141" t="s">
        <v>48</v>
      </c>
      <c r="D5" s="141" t="s">
        <v>49</v>
      </c>
      <c r="E5" s="141" t="s">
        <v>51</v>
      </c>
    </row>
    <row r="6" spans="2:5" ht="90" x14ac:dyDescent="0.25">
      <c r="B6" s="123" t="s">
        <v>130</v>
      </c>
      <c r="C6" s="123" t="s">
        <v>131</v>
      </c>
      <c r="D6" s="139">
        <v>44.72</v>
      </c>
      <c r="E6" s="123" t="s">
        <v>132</v>
      </c>
    </row>
    <row r="7" spans="2:5" ht="105" x14ac:dyDescent="0.25">
      <c r="B7" s="123" t="s">
        <v>133</v>
      </c>
      <c r="C7" s="123" t="s">
        <v>134</v>
      </c>
      <c r="D7" s="139">
        <v>101.64</v>
      </c>
      <c r="E7" s="123" t="s">
        <v>135</v>
      </c>
    </row>
    <row r="8" spans="2:5" ht="120" x14ac:dyDescent="0.25">
      <c r="B8" s="142" t="s">
        <v>136</v>
      </c>
      <c r="C8" s="142" t="s">
        <v>137</v>
      </c>
      <c r="D8" s="143">
        <v>119.99</v>
      </c>
      <c r="E8" s="142" t="s">
        <v>138</v>
      </c>
    </row>
    <row r="9" spans="2:5" ht="135" x14ac:dyDescent="0.25">
      <c r="B9" s="123" t="s">
        <v>139</v>
      </c>
      <c r="C9" s="142" t="s">
        <v>140</v>
      </c>
      <c r="D9" s="139">
        <v>147.49</v>
      </c>
      <c r="E9" s="142" t="s">
        <v>141</v>
      </c>
    </row>
    <row r="10" spans="2:5" ht="135" x14ac:dyDescent="0.25">
      <c r="B10" s="123" t="s">
        <v>139</v>
      </c>
      <c r="C10" s="142" t="s">
        <v>140</v>
      </c>
      <c r="D10" s="139">
        <v>147.49</v>
      </c>
      <c r="E10" s="142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cp:lastPrinted>2024-01-12T12:06:39Z</cp:lastPrinted>
  <dcterms:created xsi:type="dcterms:W3CDTF">2018-12-13T11:35:10Z</dcterms:created>
  <dcterms:modified xsi:type="dcterms:W3CDTF">2024-02-08T14:39:22Z</dcterms:modified>
</cp:coreProperties>
</file>