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00" windowHeight="11160"/>
  </bookViews>
  <sheets>
    <sheet name="Dietas" sheetId="1" r:id="rId1"/>
    <sheet name="Viajes" sheetId="2" r:id="rId2"/>
    <sheet name="Gastos repre-proto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3" l="1"/>
  <c r="D4" i="3"/>
  <c r="D31" i="2" l="1"/>
  <c r="AN7" i="1" l="1"/>
  <c r="AO11" i="1"/>
  <c r="AO7" i="1" l="1"/>
  <c r="AN11" i="1"/>
  <c r="AB15" i="1"/>
  <c r="AO15" i="1" l="1"/>
  <c r="AN15" i="1"/>
  <c r="W15" i="1"/>
  <c r="AG11" i="1" l="1"/>
  <c r="X11" i="1"/>
  <c r="U11" i="1"/>
  <c r="L11" i="1"/>
  <c r="I11" i="1"/>
  <c r="F11" i="1"/>
  <c r="AC15" i="1" l="1"/>
  <c r="AD8" i="1"/>
  <c r="AD9" i="1"/>
  <c r="AD7" i="1"/>
  <c r="L8" i="1" l="1"/>
  <c r="L7" i="1"/>
  <c r="Y15" i="1" l="1"/>
  <c r="Z15" i="1"/>
  <c r="V15" i="1"/>
  <c r="S15" i="1"/>
  <c r="T15" i="1"/>
  <c r="P15" i="1"/>
  <c r="Q15" i="1"/>
  <c r="M15" i="1"/>
  <c r="N15" i="1"/>
  <c r="J15" i="1"/>
  <c r="K15" i="1"/>
  <c r="G15" i="1"/>
  <c r="H15" i="1"/>
  <c r="D15" i="1"/>
  <c r="E15" i="1"/>
  <c r="AK15" i="1"/>
  <c r="AL15" i="1"/>
  <c r="AH15" i="1"/>
  <c r="AI15" i="1"/>
  <c r="AE15" i="1"/>
  <c r="AF15" i="1"/>
  <c r="AM9" i="1"/>
  <c r="AM10" i="1"/>
  <c r="AM8" i="1"/>
  <c r="AM15" i="1" l="1"/>
  <c r="AJ15" i="1"/>
  <c r="AG15" i="1"/>
  <c r="AD15" i="1"/>
  <c r="AA15" i="1"/>
  <c r="X15" i="1"/>
  <c r="U15" i="1"/>
  <c r="R15" i="1"/>
  <c r="O15" i="1"/>
  <c r="L15" i="1"/>
  <c r="I15" i="1"/>
  <c r="F15" i="1"/>
</calcChain>
</file>

<file path=xl/sharedStrings.xml><?xml version="1.0" encoding="utf-8"?>
<sst xmlns="http://schemas.openxmlformats.org/spreadsheetml/2006/main" count="194" uniqueCount="92">
  <si>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</si>
  <si>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</si>
  <si>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</si>
  <si>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</si>
  <si>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</si>
  <si>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</si>
  <si>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</si>
  <si>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</si>
  <si>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</si>
  <si>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</si>
  <si>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</si>
  <si>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</si>
  <si>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</si>
  <si>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</si>
  <si>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</si>
  <si>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</si>
  <si>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</si>
  <si>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</si>
  <si>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</si>
  <si>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</si>
  <si>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Agenda 1</t>
  </si>
  <si>
    <t>Agenda 2</t>
  </si>
  <si>
    <t>Agenda 3</t>
  </si>
  <si>
    <t>Lugar y fechas</t>
  </si>
  <si>
    <t>Motivo</t>
  </si>
  <si>
    <t>Coste satisfecho</t>
  </si>
  <si>
    <t>Concepto</t>
  </si>
  <si>
    <t>Adjudicatario</t>
  </si>
  <si>
    <t>Objeto</t>
  </si>
  <si>
    <t>PRESIDENCIA DEL PRINCIPADO DE ASTURIAS</t>
  </si>
  <si>
    <t>Agenda 4</t>
  </si>
  <si>
    <t>Agenda 5</t>
  </si>
  <si>
    <t>Nuria Varela Menéndez</t>
  </si>
  <si>
    <t>Directora General de Igualdad</t>
  </si>
  <si>
    <t>INDEMNIZACIONES POR RAZÓN DE SERVICIO ABONADAS A ALTOS CARGOS EN EL AÑO 2020</t>
  </si>
  <si>
    <t>Alto Cargo: PRESIDENTE ADRIÁN BARBÓN RODRÍGUEZ</t>
  </si>
  <si>
    <t>Madrid, 6 y 7 de enero 2020</t>
  </si>
  <si>
    <t>Pleno de investidura del Presidente del Gobierno</t>
  </si>
  <si>
    <t>Alojamiento y desayuno</t>
  </si>
  <si>
    <t>Avoris Retail Division, SL</t>
  </si>
  <si>
    <t>Madrid, 21 - 23 de enero 2020</t>
  </si>
  <si>
    <t>Asistencia a inauguración y al Día de Asturias de FITUR</t>
  </si>
  <si>
    <t>442,85 + 21,80 = 464,65€</t>
  </si>
  <si>
    <t>Alojamiento y comidas</t>
  </si>
  <si>
    <t>Avoris Retail Division, SL y Musa Malasaña, SL</t>
  </si>
  <si>
    <t>Madrid, 4 - 5 de marzo 2020</t>
  </si>
  <si>
    <t>Asistencia al funeral de Plácido Arango Arias</t>
  </si>
  <si>
    <t>106 + 27,47 = 137,47€</t>
  </si>
  <si>
    <t>Madrid, 15 -16 de julio 2020</t>
  </si>
  <si>
    <t>Asistencia al acto de homenaje nacional a las víctimas de la Covid-19</t>
  </si>
  <si>
    <t>89,94+ 36,39= 126,33€</t>
  </si>
  <si>
    <t>La Rioja, Ezcaray 30 - 31 de julio 2020</t>
  </si>
  <si>
    <t>Asistencia a conferencia de Presidentes</t>
  </si>
  <si>
    <t>155+199,43=354,43€</t>
  </si>
  <si>
    <t>Alojamiento y comidad</t>
  </si>
  <si>
    <t>Alto Cargo: DIRECTOR DEL GABINETE DE LA PRESIDENCIA DEL PRINCIPADO DE ASTURIAS. MANUEL ÁNGEL GRANDA DÍAZ DE LA CAMPA</t>
  </si>
  <si>
    <t xml:space="preserve">Alto Cargo: JEFE DE PROTOCOLO. JUAN ALFARO IGLESIAS </t>
  </si>
  <si>
    <t>Madrid, 4-5 de marzo de 2020</t>
  </si>
  <si>
    <t>Cobertura periodística de la asistencia del Presidente al Pleno de investidura del Presidente del Gobierno de Asturias</t>
  </si>
  <si>
    <t>Cobertura periodística de la asistencia del Presidente a la inauguración y al Día de Asturias de FITUR</t>
  </si>
  <si>
    <t>Avoris Retail División, SL</t>
  </si>
  <si>
    <t>Alto Cargo: PERIODISTA DE LA OFICINA DE COMUNICACIÓN DEL GOBIERNO DEL PRINCIPADO DE ASTURIAS. IDOYA REY MENÉDEZ</t>
  </si>
  <si>
    <t xml:space="preserve">Alto Cargo: PERIODISTA DE LA OFICINA DE COMUNICACIÓN DEL GOBIERNO DEL PRINCIPADO DE ASTURIAS. ALEXIA EXPÓSITO MARTÍN </t>
  </si>
  <si>
    <t xml:space="preserve">Cobertura periodística de la asistencia del Presidente a la Conferencia de presidentes </t>
  </si>
  <si>
    <t>Cobertura fotográfica de la asistencia del Presidente a la inauguración y al Día de Asturias de FITUR</t>
  </si>
  <si>
    <t xml:space="preserve">Cobertura fotográfica de la asistencia del Presidente a la Conferencia de presidentes </t>
  </si>
  <si>
    <t>Jaime Izquierdo Vallina</t>
  </si>
  <si>
    <t>Comisionado Reto Demográfico</t>
  </si>
  <si>
    <t>PRESIDENTE DEL GOBIERNO DEL PRINCIPADO DE ASTURIAS. ADRIÁN BARBÓN RODRÍGUEZ</t>
  </si>
  <si>
    <t>442,85+60,25+11,27+24,32+4,87=543,56</t>
  </si>
  <si>
    <t>Avoris Retail División, SL, Restaurante Esquina La Aceitera, Restaurante La Caña (Tramonto Food SL) y Selectos Casa Lola SL</t>
  </si>
  <si>
    <t>106 + 37,45 + 19,30 = 162,75</t>
  </si>
  <si>
    <t xml:space="preserve">Avoris Retail División, SL y Restaurante Palacio de Bornos </t>
  </si>
  <si>
    <t>89,49+ 17,92=107,41</t>
  </si>
  <si>
    <t>442,85+60,25+11,27+24,31+4,87=543,55</t>
  </si>
  <si>
    <t>Avoris Retail División, SL, Restaurante Esquina La Aceitaera, Selectos Casa Lola SL</t>
  </si>
  <si>
    <t xml:space="preserve">Producto de Confitería </t>
  </si>
  <si>
    <t>Consumo en recpeciones en la Presidencia</t>
  </si>
  <si>
    <t>Confitería Rialto SL</t>
  </si>
  <si>
    <t>Camilo de Blas SA</t>
  </si>
  <si>
    <t>Quesos, embutidos, pastas, legumbres y miel</t>
  </si>
  <si>
    <t xml:space="preserve">Regalos institucional a SSMM los reyes  </t>
  </si>
  <si>
    <t>Crivencar quesos del Principado de Asturias SL</t>
  </si>
  <si>
    <t>Enmarcación fotografía Presidente deL Consejo Interprovincial de Asturias y León</t>
  </si>
  <si>
    <t>Francisco Javier Fernández Romero</t>
  </si>
  <si>
    <t>25 Arcas de castaño artesanales</t>
  </si>
  <si>
    <t xml:space="preserve">Regalos institucionales </t>
  </si>
  <si>
    <t xml:space="preserve">Leoncio Rodríguez Fernández </t>
  </si>
  <si>
    <t>Impresión de diplomas de reconocimiento</t>
  </si>
  <si>
    <t>Agradecimiento de la labor realizada por los militares del Regimiento "Príncipe" nº3 durante la pandemia</t>
  </si>
  <si>
    <t>Artes Gráficas Vallobin SL</t>
  </si>
  <si>
    <t>Exhibición de fotografía familiar  de Belarmino Tomás  en una Sala de la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</si>
</sst>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i/>
      <sz val="10"/>
      <color indexed="9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/>
      <right style="thin">
        <color indexed="55"/>
      </right>
      <top style="thin">
        <color indexed="55"/>
      </top>
      <bottom style="double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 style="double">
        <color indexed="55"/>
      </right>
      <top/>
      <bottom/>
      <diagonal/>
    </border>
    <border>
      <left style="thin">
        <color indexed="55"/>
      </left>
      <right/>
      <top/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14" fontId="2" fillId="0" borderId="0" xfId="0" applyNumberFormat="1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3" xfId="0" applyFont="1" applyFill="1" applyBorder="1"/>
    <xf numFmtId="0" fontId="5" fillId="0" borderId="1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6" fillId="0" borderId="14" xfId="0" applyFont="1" applyBorder="1"/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164" fontId="3" fillId="0" borderId="17" xfId="0" applyNumberFormat="1" applyFont="1" applyFill="1" applyBorder="1" applyAlignment="1">
      <alignment horizontal="right"/>
    </xf>
    <xf numFmtId="164" fontId="9" fillId="2" borderId="17" xfId="0" applyNumberFormat="1" applyFont="1" applyFill="1" applyBorder="1" applyAlignment="1">
      <alignment horizontal="right"/>
    </xf>
    <xf numFmtId="164" fontId="9" fillId="2" borderId="18" xfId="0" applyNumberFormat="1" applyFont="1" applyFill="1" applyBorder="1" applyAlignment="1">
      <alignment horizontal="right"/>
    </xf>
    <xf numFmtId="164" fontId="10" fillId="2" borderId="18" xfId="0" applyNumberFormat="1" applyFont="1" applyFill="1" applyBorder="1" applyAlignment="1">
      <alignment horizontal="right"/>
    </xf>
    <xf numFmtId="0" fontId="6" fillId="0" borderId="19" xfId="0" applyFont="1" applyBorder="1" applyAlignment="1">
      <alignment horizontal="left" wrapText="1"/>
    </xf>
    <xf numFmtId="164" fontId="3" fillId="0" borderId="22" xfId="0" applyNumberFormat="1" applyFont="1" applyFill="1" applyBorder="1" applyAlignment="1">
      <alignment horizontal="right"/>
    </xf>
    <xf numFmtId="164" fontId="8" fillId="3" borderId="21" xfId="0" applyNumberFormat="1" applyFont="1" applyFill="1" applyBorder="1" applyAlignment="1">
      <alignment horizontal="right"/>
    </xf>
    <xf numFmtId="164" fontId="3" fillId="0" borderId="22" xfId="0" applyNumberFormat="1" applyFont="1" applyBorder="1" applyAlignment="1">
      <alignment horizontal="right"/>
    </xf>
    <xf numFmtId="164" fontId="3" fillId="0" borderId="20" xfId="0" applyNumberFormat="1" applyFont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0" fontId="6" fillId="0" borderId="19" xfId="0" applyFont="1" applyBorder="1" applyAlignment="1">
      <alignment horizontal="left"/>
    </xf>
    <xf numFmtId="0" fontId="3" fillId="0" borderId="20" xfId="0" applyFont="1" applyBorder="1"/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wrapText="1"/>
    </xf>
    <xf numFmtId="164" fontId="3" fillId="0" borderId="22" xfId="0" quotePrefix="1" applyNumberFormat="1" applyFont="1" applyFill="1" applyBorder="1" applyAlignment="1">
      <alignment horizontal="right"/>
    </xf>
    <xf numFmtId="164" fontId="8" fillId="3" borderId="21" xfId="0" quotePrefix="1" applyNumberFormat="1" applyFont="1" applyFill="1" applyBorder="1" applyAlignment="1">
      <alignment horizontal="right"/>
    </xf>
    <xf numFmtId="0" fontId="6" fillId="0" borderId="23" xfId="0" applyFont="1" applyBorder="1" applyAlignment="1">
      <alignment horizontal="left"/>
    </xf>
    <xf numFmtId="0" fontId="3" fillId="0" borderId="24" xfId="0" applyFont="1" applyBorder="1"/>
    <xf numFmtId="0" fontId="3" fillId="0" borderId="25" xfId="0" applyFont="1" applyBorder="1" applyAlignment="1">
      <alignment horizontal="center"/>
    </xf>
    <xf numFmtId="164" fontId="3" fillId="0" borderId="23" xfId="0" applyNumberFormat="1" applyFont="1" applyFill="1" applyBorder="1" applyAlignment="1">
      <alignment horizontal="right"/>
    </xf>
    <xf numFmtId="164" fontId="3" fillId="0" borderId="26" xfId="0" applyNumberFormat="1" applyFont="1" applyFill="1" applyBorder="1" applyAlignment="1">
      <alignment horizontal="right"/>
    </xf>
    <xf numFmtId="164" fontId="8" fillId="3" borderId="25" xfId="0" applyNumberFormat="1" applyFont="1" applyFill="1" applyBorder="1" applyAlignment="1">
      <alignment horizontal="right"/>
    </xf>
    <xf numFmtId="164" fontId="3" fillId="0" borderId="26" xfId="0" applyNumberFormat="1" applyFont="1" applyBorder="1" applyAlignment="1">
      <alignment horizontal="right"/>
    </xf>
    <xf numFmtId="164" fontId="3" fillId="0" borderId="24" xfId="0" applyNumberFormat="1" applyFont="1" applyBorder="1" applyAlignment="1">
      <alignment horizontal="right"/>
    </xf>
    <xf numFmtId="164" fontId="3" fillId="0" borderId="24" xfId="0" applyNumberFormat="1" applyFont="1" applyFill="1" applyBorder="1" applyAlignment="1">
      <alignment horizontal="right"/>
    </xf>
    <xf numFmtId="164" fontId="9" fillId="2" borderId="27" xfId="0" applyNumberFormat="1" applyFont="1" applyFill="1" applyBorder="1" applyAlignment="1">
      <alignment horizontal="right"/>
    </xf>
    <xf numFmtId="164" fontId="9" fillId="2" borderId="28" xfId="0" applyNumberFormat="1" applyFont="1" applyFill="1" applyBorder="1" applyAlignment="1">
      <alignment horizontal="right"/>
    </xf>
    <xf numFmtId="164" fontId="10" fillId="2" borderId="28" xfId="0" applyNumberFormat="1" applyFont="1" applyFill="1" applyBorder="1" applyAlignment="1">
      <alignment horizontal="right"/>
    </xf>
    <xf numFmtId="0" fontId="6" fillId="0" borderId="0" xfId="0" applyFont="1"/>
    <xf numFmtId="0" fontId="6" fillId="0" borderId="28" xfId="0" applyFont="1" applyBorder="1"/>
    <xf numFmtId="164" fontId="7" fillId="3" borderId="11" xfId="0" applyNumberFormat="1" applyFont="1" applyFill="1" applyBorder="1"/>
    <xf numFmtId="164" fontId="7" fillId="3" borderId="29" xfId="0" applyNumberFormat="1" applyFont="1" applyFill="1" applyBorder="1"/>
    <xf numFmtId="164" fontId="7" fillId="3" borderId="13" xfId="0" applyNumberFormat="1" applyFont="1" applyFill="1" applyBorder="1"/>
    <xf numFmtId="164" fontId="9" fillId="2" borderId="30" xfId="0" applyNumberFormat="1" applyFont="1" applyFill="1" applyBorder="1" applyAlignment="1">
      <alignment horizontal="right"/>
    </xf>
    <xf numFmtId="164" fontId="10" fillId="2" borderId="30" xfId="0" applyNumberFormat="1" applyFont="1" applyFill="1" applyBorder="1" applyAlignment="1">
      <alignment horizontal="right"/>
    </xf>
    <xf numFmtId="0" fontId="12" fillId="4" borderId="0" xfId="0" applyFont="1" applyFill="1"/>
    <xf numFmtId="0" fontId="11" fillId="4" borderId="0" xfId="0" applyFont="1" applyFill="1"/>
    <xf numFmtId="0" fontId="12" fillId="5" borderId="31" xfId="0" applyFont="1" applyFill="1" applyBorder="1" applyAlignment="1">
      <alignment horizontal="center"/>
    </xf>
    <xf numFmtId="0" fontId="12" fillId="6" borderId="31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5" borderId="32" xfId="0" applyFont="1" applyFill="1" applyBorder="1" applyAlignment="1">
      <alignment horizontal="center"/>
    </xf>
    <xf numFmtId="8" fontId="0" fillId="0" borderId="32" xfId="0" applyNumberFormat="1" applyFont="1" applyBorder="1" applyAlignment="1">
      <alignment horizontal="center"/>
    </xf>
    <xf numFmtId="0" fontId="1" fillId="4" borderId="33" xfId="0" applyFont="1" applyFill="1" applyBorder="1"/>
    <xf numFmtId="0" fontId="0" fillId="0" borderId="34" xfId="0" applyBorder="1"/>
    <xf numFmtId="0" fontId="0" fillId="0" borderId="35" xfId="0" applyBorder="1"/>
    <xf numFmtId="0" fontId="1" fillId="0" borderId="32" xfId="0" applyFont="1" applyFill="1" applyBorder="1" applyAlignment="1">
      <alignment horizontal="left"/>
    </xf>
    <xf numFmtId="8" fontId="0" fillId="0" borderId="32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6" fontId="0" fillId="0" borderId="32" xfId="0" applyNumberFormat="1" applyBorder="1" applyAlignment="1">
      <alignment horizontal="center"/>
    </xf>
    <xf numFmtId="0" fontId="13" fillId="0" borderId="0" xfId="0" applyFont="1" applyAlignment="1"/>
    <xf numFmtId="8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0" fontId="12" fillId="5" borderId="35" xfId="0" applyFont="1" applyFill="1" applyBorder="1" applyAlignment="1">
      <alignment horizontal="center"/>
    </xf>
    <xf numFmtId="6" fontId="0" fillId="0" borderId="0" xfId="0" applyNumberFormat="1"/>
    <xf numFmtId="0" fontId="6" fillId="0" borderId="37" xfId="0" applyFont="1" applyBorder="1" applyAlignment="1">
      <alignment horizontal="left" wrapText="1"/>
    </xf>
    <xf numFmtId="0" fontId="3" fillId="0" borderId="38" xfId="0" applyFont="1" applyBorder="1" applyAlignment="1">
      <alignment horizontal="left" wrapText="1"/>
    </xf>
    <xf numFmtId="0" fontId="3" fillId="0" borderId="39" xfId="0" applyFont="1" applyBorder="1" applyAlignment="1">
      <alignment horizontal="center" wrapText="1"/>
    </xf>
    <xf numFmtId="0" fontId="12" fillId="5" borderId="4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Alignment="1">
      <alignment wrapText="1"/>
    </xf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2" borderId="5" xfId="0" applyFont="1" applyFill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0" fillId="0" borderId="32" xfId="0" applyFont="1" applyBorder="1" applyAlignment="1">
      <alignment horizontal="left"/>
    </xf>
    <xf numFmtId="0" fontId="0" fillId="0" borderId="32" xfId="0" applyFont="1" applyFill="1" applyBorder="1" applyAlignment="1">
      <alignment horizontal="left"/>
    </xf>
    <xf numFmtId="0" fontId="0" fillId="0" borderId="4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"/>
  <sheetViews>
    <sheetView tabSelected="1" zoomScale="80" zoomScaleNormal="80" workbookViewId="0">
      <pane xSplit="3" topLeftCell="Y1" activePane="topRight" state="frozen"/>
      <selection pane="topRight" activeCell="B11" sqref="B11"/>
    </sheetView>
  </sheetViews>
  <sheetFormatPr baseColWidth="10" defaultRowHeight="15" x14ac:dyDescent="0.25"/>
  <cols>
    <col min="1" max="1" width="20.85546875" customWidth="1"/>
    <col min="2" max="2" width="25.42578125" customWidth="1"/>
    <col min="3" max="3" width="12.7109375" customWidth="1"/>
  </cols>
  <sheetData>
    <row r="1" spans="1:43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15.75" x14ac:dyDescent="0.25">
      <c r="A2" s="74" t="s">
        <v>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5"/>
      <c r="AM2" s="5"/>
      <c r="AN2" s="5"/>
      <c r="AO2" s="5"/>
      <c r="AP2" s="5"/>
      <c r="AQ2" s="5"/>
    </row>
    <row r="3" spans="1:43" ht="15.75" x14ac:dyDescent="0.25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5"/>
      <c r="AM3" s="5"/>
      <c r="AN3" s="5"/>
      <c r="AO3" s="5"/>
      <c r="AP3" s="5"/>
      <c r="AQ3" s="5"/>
    </row>
    <row r="4" spans="1:43" ht="15.75" thickBot="1" x14ac:dyDescent="0.3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ht="16.5" thickTop="1" thickBot="1" x14ac:dyDescent="0.3">
      <c r="A5" s="8" t="s">
        <v>0</v>
      </c>
      <c r="B5" s="9" t="s">
        <v>1</v>
      </c>
      <c r="C5" s="10" t="s">
        <v>2</v>
      </c>
      <c r="D5" s="96" t="s">
        <v>3</v>
      </c>
      <c r="E5" s="91"/>
      <c r="F5" s="11"/>
      <c r="G5" s="90" t="s">
        <v>4</v>
      </c>
      <c r="H5" s="91"/>
      <c r="I5" s="11"/>
      <c r="J5" s="90" t="s">
        <v>5</v>
      </c>
      <c r="K5" s="91"/>
      <c r="L5" s="11"/>
      <c r="M5" s="90" t="s">
        <v>6</v>
      </c>
      <c r="N5" s="91"/>
      <c r="O5" s="11"/>
      <c r="P5" s="90" t="s">
        <v>7</v>
      </c>
      <c r="Q5" s="91"/>
      <c r="R5" s="11"/>
      <c r="S5" s="90" t="s">
        <v>8</v>
      </c>
      <c r="T5" s="91"/>
      <c r="U5" s="11"/>
      <c r="V5" s="90" t="s">
        <v>9</v>
      </c>
      <c r="W5" s="91"/>
      <c r="X5" s="11"/>
      <c r="Y5" s="90" t="s">
        <v>10</v>
      </c>
      <c r="Z5" s="91"/>
      <c r="AA5" s="11"/>
      <c r="AB5" s="90" t="s">
        <v>11</v>
      </c>
      <c r="AC5" s="91"/>
      <c r="AD5" s="11"/>
      <c r="AE5" s="90" t="s">
        <v>12</v>
      </c>
      <c r="AF5" s="91"/>
      <c r="AG5" s="11"/>
      <c r="AH5" s="90" t="s">
        <v>13</v>
      </c>
      <c r="AI5" s="91"/>
      <c r="AJ5" s="11"/>
      <c r="AK5" s="90" t="s">
        <v>14</v>
      </c>
      <c r="AL5" s="91"/>
      <c r="AM5" s="11"/>
      <c r="AN5" s="92" t="s">
        <v>15</v>
      </c>
      <c r="AO5" s="93"/>
      <c r="AP5" s="93"/>
      <c r="AQ5" s="94"/>
    </row>
    <row r="6" spans="1:43" ht="53.25" thickTop="1" thickBot="1" x14ac:dyDescent="0.3">
      <c r="A6" s="12"/>
      <c r="B6" s="13"/>
      <c r="C6" s="14"/>
      <c r="D6" s="15" t="s">
        <v>16</v>
      </c>
      <c r="E6" s="16" t="s">
        <v>17</v>
      </c>
      <c r="F6" s="17" t="s">
        <v>18</v>
      </c>
      <c r="G6" s="16" t="s">
        <v>16</v>
      </c>
      <c r="H6" s="16" t="s">
        <v>17</v>
      </c>
      <c r="I6" s="17" t="s">
        <v>18</v>
      </c>
      <c r="J6" s="16" t="s">
        <v>16</v>
      </c>
      <c r="K6" s="16" t="s">
        <v>17</v>
      </c>
      <c r="L6" s="17" t="s">
        <v>18</v>
      </c>
      <c r="M6" s="16" t="s">
        <v>16</v>
      </c>
      <c r="N6" s="16" t="s">
        <v>17</v>
      </c>
      <c r="O6" s="17" t="s">
        <v>18</v>
      </c>
      <c r="P6" s="16" t="s">
        <v>16</v>
      </c>
      <c r="Q6" s="16" t="s">
        <v>17</v>
      </c>
      <c r="R6" s="17" t="s">
        <v>18</v>
      </c>
      <c r="S6" s="16" t="s">
        <v>16</v>
      </c>
      <c r="T6" s="16" t="s">
        <v>17</v>
      </c>
      <c r="U6" s="17" t="s">
        <v>18</v>
      </c>
      <c r="V6" s="16" t="s">
        <v>16</v>
      </c>
      <c r="W6" s="16" t="s">
        <v>17</v>
      </c>
      <c r="X6" s="17" t="s">
        <v>18</v>
      </c>
      <c r="Y6" s="16" t="s">
        <v>16</v>
      </c>
      <c r="Z6" s="16" t="s">
        <v>17</v>
      </c>
      <c r="AA6" s="17" t="s">
        <v>18</v>
      </c>
      <c r="AB6" s="16" t="s">
        <v>16</v>
      </c>
      <c r="AC6" s="16" t="s">
        <v>17</v>
      </c>
      <c r="AD6" s="17" t="s">
        <v>18</v>
      </c>
      <c r="AE6" s="16" t="s">
        <v>16</v>
      </c>
      <c r="AF6" s="16" t="s">
        <v>17</v>
      </c>
      <c r="AG6" s="17" t="s">
        <v>18</v>
      </c>
      <c r="AH6" s="16" t="s">
        <v>16</v>
      </c>
      <c r="AI6" s="16" t="s">
        <v>17</v>
      </c>
      <c r="AJ6" s="17" t="s">
        <v>18</v>
      </c>
      <c r="AK6" s="16" t="s">
        <v>16</v>
      </c>
      <c r="AL6" s="16" t="s">
        <v>17</v>
      </c>
      <c r="AM6" s="17" t="s">
        <v>18</v>
      </c>
      <c r="AN6" s="18" t="s">
        <v>16</v>
      </c>
      <c r="AO6" s="18" t="s">
        <v>17</v>
      </c>
      <c r="AP6" s="19" t="s">
        <v>19</v>
      </c>
      <c r="AQ6" s="20"/>
    </row>
    <row r="7" spans="1:43" ht="18" customHeight="1" thickTop="1" x14ac:dyDescent="0.25">
      <c r="A7" s="21" t="s">
        <v>32</v>
      </c>
      <c r="B7" s="22" t="s">
        <v>33</v>
      </c>
      <c r="C7" s="23"/>
      <c r="D7" s="24">
        <v>0</v>
      </c>
      <c r="E7" s="24">
        <v>0</v>
      </c>
      <c r="F7" s="30">
        <v>0</v>
      </c>
      <c r="G7" s="24">
        <v>0</v>
      </c>
      <c r="H7" s="24">
        <v>0</v>
      </c>
      <c r="I7" s="30">
        <v>0</v>
      </c>
      <c r="J7" s="24">
        <v>0</v>
      </c>
      <c r="K7" s="24">
        <v>9.5</v>
      </c>
      <c r="L7" s="30">
        <f>J7+K7</f>
        <v>9.5</v>
      </c>
      <c r="M7" s="24">
        <v>0</v>
      </c>
      <c r="N7" s="24">
        <v>0</v>
      </c>
      <c r="O7" s="30">
        <v>0</v>
      </c>
      <c r="P7" s="24">
        <v>0</v>
      </c>
      <c r="Q7" s="24">
        <v>0</v>
      </c>
      <c r="R7" s="30">
        <v>0</v>
      </c>
      <c r="S7" s="24">
        <v>0</v>
      </c>
      <c r="T7" s="24">
        <v>0</v>
      </c>
      <c r="U7" s="30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30">
        <v>0</v>
      </c>
      <c r="AB7" s="24">
        <v>102.56</v>
      </c>
      <c r="AC7" s="24">
        <v>253.4</v>
      </c>
      <c r="AD7" s="30">
        <f>AB7+AC7</f>
        <v>355.96000000000004</v>
      </c>
      <c r="AE7" s="24">
        <v>0</v>
      </c>
      <c r="AF7" s="24"/>
      <c r="AG7" s="30"/>
      <c r="AH7" s="24">
        <v>0</v>
      </c>
      <c r="AI7" s="24">
        <v>0</v>
      </c>
      <c r="AJ7" s="30">
        <v>0</v>
      </c>
      <c r="AK7" s="24">
        <v>0</v>
      </c>
      <c r="AL7" s="24">
        <v>0</v>
      </c>
      <c r="AM7" s="30">
        <v>0</v>
      </c>
      <c r="AN7" s="25">
        <f>AB7+AB8+AB9</f>
        <v>182.57000000000002</v>
      </c>
      <c r="AO7" s="26">
        <f>K7+K8+AC7+AC8</f>
        <v>298.24</v>
      </c>
      <c r="AP7" s="26"/>
      <c r="AQ7" s="27"/>
    </row>
    <row r="8" spans="1:43" ht="18" customHeight="1" x14ac:dyDescent="0.25">
      <c r="A8" s="34"/>
      <c r="B8" s="35"/>
      <c r="C8" s="36"/>
      <c r="D8" s="29"/>
      <c r="E8" s="29"/>
      <c r="F8" s="30"/>
      <c r="G8" s="31"/>
      <c r="H8" s="32"/>
      <c r="I8" s="30"/>
      <c r="J8" s="31"/>
      <c r="K8" s="32">
        <v>20.52</v>
      </c>
      <c r="L8" s="30">
        <f>J8+K8</f>
        <v>20.52</v>
      </c>
      <c r="M8" s="29"/>
      <c r="N8" s="33"/>
      <c r="O8" s="30"/>
      <c r="P8" s="29"/>
      <c r="Q8" s="33"/>
      <c r="R8" s="30"/>
      <c r="S8" s="29"/>
      <c r="T8" s="33"/>
      <c r="U8" s="30"/>
      <c r="V8" s="29"/>
      <c r="W8" s="33"/>
      <c r="X8" s="30"/>
      <c r="Y8" s="29"/>
      <c r="Z8" s="33"/>
      <c r="AA8" s="30"/>
      <c r="AB8" s="29">
        <v>26.67</v>
      </c>
      <c r="AC8" s="38">
        <v>14.82</v>
      </c>
      <c r="AD8" s="30">
        <f>AB8+AC8</f>
        <v>41.49</v>
      </c>
      <c r="AE8" s="29"/>
      <c r="AF8" s="33"/>
      <c r="AG8" s="30"/>
      <c r="AH8" s="29"/>
      <c r="AI8" s="33"/>
      <c r="AJ8" s="30"/>
      <c r="AK8" s="29"/>
      <c r="AL8" s="33"/>
      <c r="AM8" s="30">
        <f>AK8+AL8</f>
        <v>0</v>
      </c>
      <c r="AN8" s="25"/>
      <c r="AO8" s="26"/>
      <c r="AP8" s="26"/>
      <c r="AQ8" s="27"/>
    </row>
    <row r="9" spans="1:43" ht="18" customHeight="1" x14ac:dyDescent="0.25">
      <c r="A9" s="34"/>
      <c r="B9" s="35"/>
      <c r="C9" s="36"/>
      <c r="D9" s="29"/>
      <c r="E9" s="29"/>
      <c r="F9" s="30"/>
      <c r="G9" s="31"/>
      <c r="H9" s="32"/>
      <c r="I9" s="30"/>
      <c r="J9" s="31"/>
      <c r="K9" s="32"/>
      <c r="L9" s="30"/>
      <c r="M9" s="29"/>
      <c r="N9" s="33"/>
      <c r="O9" s="30"/>
      <c r="P9" s="29"/>
      <c r="Q9" s="33"/>
      <c r="R9" s="30"/>
      <c r="S9" s="29"/>
      <c r="T9" s="33"/>
      <c r="U9" s="30"/>
      <c r="V9" s="29"/>
      <c r="W9" s="33"/>
      <c r="X9" s="30"/>
      <c r="Y9" s="29"/>
      <c r="Z9" s="33"/>
      <c r="AA9" s="30"/>
      <c r="AB9" s="29">
        <v>53.34</v>
      </c>
      <c r="AC9" s="33"/>
      <c r="AD9" s="30">
        <f t="shared" ref="AD9" si="0">AB9+AC9</f>
        <v>53.34</v>
      </c>
      <c r="AE9" s="29"/>
      <c r="AF9" s="33"/>
      <c r="AG9" s="30"/>
      <c r="AH9" s="29"/>
      <c r="AI9" s="33"/>
      <c r="AJ9" s="30"/>
      <c r="AK9" s="29"/>
      <c r="AL9" s="33"/>
      <c r="AM9" s="30">
        <f t="shared" ref="AM9:AM10" si="1">AK9+AL9</f>
        <v>0</v>
      </c>
      <c r="AN9" s="25"/>
      <c r="AO9" s="26"/>
      <c r="AP9" s="26"/>
      <c r="AQ9" s="27"/>
    </row>
    <row r="10" spans="1:43" ht="18" customHeight="1" x14ac:dyDescent="0.25">
      <c r="A10" s="28"/>
      <c r="B10" s="37"/>
      <c r="C10" s="36"/>
      <c r="D10" s="29"/>
      <c r="E10" s="29"/>
      <c r="F10" s="30"/>
      <c r="G10" s="31"/>
      <c r="H10" s="32"/>
      <c r="I10" s="30"/>
      <c r="J10" s="31"/>
      <c r="K10" s="32"/>
      <c r="L10" s="30"/>
      <c r="M10" s="29"/>
      <c r="N10" s="33"/>
      <c r="O10" s="30"/>
      <c r="P10" s="29"/>
      <c r="Q10" s="33"/>
      <c r="R10" s="30"/>
      <c r="S10" s="29"/>
      <c r="T10" s="33"/>
      <c r="U10" s="30"/>
      <c r="V10" s="29"/>
      <c r="W10" s="33"/>
      <c r="X10" s="30"/>
      <c r="Y10" s="38"/>
      <c r="Z10" s="38"/>
      <c r="AA10" s="39"/>
      <c r="AB10" s="38"/>
      <c r="AC10" s="24"/>
      <c r="AD10" s="39"/>
      <c r="AE10" s="38"/>
      <c r="AF10" s="38"/>
      <c r="AG10" s="30"/>
      <c r="AH10" s="38"/>
      <c r="AI10" s="38"/>
      <c r="AJ10" s="39"/>
      <c r="AK10" s="38"/>
      <c r="AL10" s="38"/>
      <c r="AM10" s="30">
        <f t="shared" si="1"/>
        <v>0</v>
      </c>
      <c r="AN10" s="25"/>
      <c r="AO10" s="26"/>
      <c r="AP10" s="26"/>
      <c r="AQ10" s="27"/>
    </row>
    <row r="11" spans="1:43" ht="18" customHeight="1" x14ac:dyDescent="0.25">
      <c r="A11" s="80" t="s">
        <v>66</v>
      </c>
      <c r="B11" s="81" t="s">
        <v>67</v>
      </c>
      <c r="C11" s="82"/>
      <c r="D11" s="24">
        <v>182.57</v>
      </c>
      <c r="E11" s="24"/>
      <c r="F11" s="24">
        <f>D11+E11</f>
        <v>182.57</v>
      </c>
      <c r="G11" s="24">
        <v>133.35</v>
      </c>
      <c r="H11" s="24">
        <v>21.29</v>
      </c>
      <c r="I11" s="24">
        <f>G11+H11</f>
        <v>154.63999999999999</v>
      </c>
      <c r="J11" s="24">
        <v>106.68</v>
      </c>
      <c r="K11" s="24">
        <v>0</v>
      </c>
      <c r="L11" s="24">
        <f>J11+K11</f>
        <v>106.68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80.010000000000005</v>
      </c>
      <c r="T11" s="24">
        <v>0</v>
      </c>
      <c r="U11" s="24">
        <f>S11+T11</f>
        <v>80.010000000000005</v>
      </c>
      <c r="V11" s="24">
        <v>26.67</v>
      </c>
      <c r="W11" s="24">
        <v>16.72</v>
      </c>
      <c r="X11" s="24">
        <f>V11+W11</f>
        <v>43.39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26.67</v>
      </c>
      <c r="AF11" s="24">
        <v>0</v>
      </c>
      <c r="AG11" s="24">
        <f>AE11+AF11</f>
        <v>26.67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4">
        <v>0</v>
      </c>
      <c r="AN11" s="25">
        <f>D11+G11+J11+M11+P11+S11+V11+Y11+AB11+AE11+AH11+AK11</f>
        <v>555.94999999999993</v>
      </c>
      <c r="AO11" s="26">
        <f>E11+H11+K11+N11+Q11+T11+W11+Z11+AC11+AF11+AI11+AL11</f>
        <v>38.01</v>
      </c>
      <c r="AP11" s="26"/>
      <c r="AQ11" s="27"/>
    </row>
    <row r="12" spans="1:43" ht="18" customHeight="1" x14ac:dyDescent="0.25">
      <c r="A12" s="34"/>
      <c r="B12" s="35"/>
      <c r="C12" s="36"/>
      <c r="D12" s="29"/>
      <c r="E12" s="29"/>
      <c r="F12" s="30"/>
      <c r="G12" s="31"/>
      <c r="H12" s="32"/>
      <c r="I12" s="30"/>
      <c r="J12" s="31"/>
      <c r="K12" s="32"/>
      <c r="L12" s="30"/>
      <c r="M12" s="29"/>
      <c r="N12" s="33"/>
      <c r="O12" s="30"/>
      <c r="P12" s="29"/>
      <c r="Q12" s="33"/>
      <c r="R12" s="30"/>
      <c r="S12" s="29"/>
      <c r="T12" s="33"/>
      <c r="U12" s="30"/>
      <c r="V12" s="29"/>
      <c r="W12" s="33"/>
      <c r="X12" s="30"/>
      <c r="Y12" s="29"/>
      <c r="Z12" s="33"/>
      <c r="AA12" s="30"/>
      <c r="AB12" s="29"/>
      <c r="AC12" s="33"/>
      <c r="AD12" s="30"/>
      <c r="AE12" s="29"/>
      <c r="AF12" s="33"/>
      <c r="AG12" s="30"/>
      <c r="AH12" s="29"/>
      <c r="AI12" s="33"/>
      <c r="AJ12" s="30"/>
      <c r="AK12" s="29"/>
      <c r="AL12" s="33"/>
      <c r="AM12" s="30"/>
      <c r="AN12" s="25"/>
      <c r="AO12" s="26"/>
      <c r="AP12" s="26"/>
      <c r="AQ12" s="27"/>
    </row>
    <row r="13" spans="1:43" ht="18" customHeight="1" x14ac:dyDescent="0.25">
      <c r="A13" s="34"/>
      <c r="B13" s="35"/>
      <c r="C13" s="36"/>
      <c r="D13" s="29"/>
      <c r="E13" s="29"/>
      <c r="F13" s="30"/>
      <c r="G13" s="31"/>
      <c r="H13" s="32"/>
      <c r="I13" s="30"/>
      <c r="J13" s="31"/>
      <c r="K13" s="32"/>
      <c r="L13" s="30"/>
      <c r="M13" s="29"/>
      <c r="N13" s="33"/>
      <c r="O13" s="30"/>
      <c r="P13" s="29"/>
      <c r="Q13" s="33"/>
      <c r="R13" s="30"/>
      <c r="S13" s="29"/>
      <c r="T13" s="33"/>
      <c r="U13" s="30"/>
      <c r="V13" s="29"/>
      <c r="W13" s="33"/>
      <c r="X13" s="30"/>
      <c r="Y13" s="29"/>
      <c r="Z13" s="33"/>
      <c r="AA13" s="30"/>
      <c r="AB13" s="29"/>
      <c r="AC13" s="33"/>
      <c r="AD13" s="30"/>
      <c r="AE13" s="29"/>
      <c r="AF13" s="33"/>
      <c r="AG13" s="30"/>
      <c r="AH13" s="29"/>
      <c r="AI13" s="33"/>
      <c r="AJ13" s="30"/>
      <c r="AK13" s="29"/>
      <c r="AL13" s="33"/>
      <c r="AM13" s="30"/>
      <c r="AN13" s="25"/>
      <c r="AO13" s="26"/>
      <c r="AP13" s="26"/>
      <c r="AQ13" s="27"/>
    </row>
    <row r="14" spans="1:43" ht="18" customHeight="1" thickBot="1" x14ac:dyDescent="0.3">
      <c r="A14" s="40"/>
      <c r="B14" s="41"/>
      <c r="C14" s="42"/>
      <c r="D14" s="43"/>
      <c r="E14" s="44"/>
      <c r="F14" s="45"/>
      <c r="G14" s="46"/>
      <c r="H14" s="47"/>
      <c r="I14" s="45"/>
      <c r="J14" s="46"/>
      <c r="K14" s="47"/>
      <c r="L14" s="45"/>
      <c r="M14" s="44"/>
      <c r="N14" s="48"/>
      <c r="O14" s="45"/>
      <c r="P14" s="44"/>
      <c r="Q14" s="48"/>
      <c r="R14" s="45"/>
      <c r="S14" s="44"/>
      <c r="T14" s="48"/>
      <c r="U14" s="45"/>
      <c r="V14" s="44"/>
      <c r="W14" s="48"/>
      <c r="X14" s="45"/>
      <c r="Y14" s="44"/>
      <c r="Z14" s="48"/>
      <c r="AA14" s="45"/>
      <c r="AB14" s="44"/>
      <c r="AC14" s="48"/>
      <c r="AD14" s="45"/>
      <c r="AE14" s="44"/>
      <c r="AF14" s="48"/>
      <c r="AG14" s="45"/>
      <c r="AH14" s="44"/>
      <c r="AI14" s="48"/>
      <c r="AJ14" s="45"/>
      <c r="AK14" s="44"/>
      <c r="AL14" s="48"/>
      <c r="AM14" s="45"/>
      <c r="AN14" s="49"/>
      <c r="AO14" s="50"/>
      <c r="AP14" s="50"/>
      <c r="AQ14" s="51"/>
    </row>
    <row r="15" spans="1:43" ht="18" customHeight="1" thickTop="1" thickBot="1" x14ac:dyDescent="0.3">
      <c r="A15" s="52"/>
      <c r="B15" s="52"/>
      <c r="C15" s="53"/>
      <c r="D15" s="54">
        <f t="shared" ref="D15:E15" si="2">SUM(D7:D14)</f>
        <v>182.57</v>
      </c>
      <c r="E15" s="54">
        <f t="shared" si="2"/>
        <v>0</v>
      </c>
      <c r="F15" s="54">
        <f>SUM(F7:F14)</f>
        <v>182.57</v>
      </c>
      <c r="G15" s="54">
        <f t="shared" ref="G15:H15" si="3">SUM(G7:G14)</f>
        <v>133.35</v>
      </c>
      <c r="H15" s="54">
        <f t="shared" si="3"/>
        <v>21.29</v>
      </c>
      <c r="I15" s="54">
        <f>SUM(I7:I14)</f>
        <v>154.63999999999999</v>
      </c>
      <c r="J15" s="54">
        <f t="shared" ref="J15:K15" si="4">SUM(J7:J14)</f>
        <v>106.68</v>
      </c>
      <c r="K15" s="54">
        <f t="shared" si="4"/>
        <v>30.02</v>
      </c>
      <c r="L15" s="54">
        <f>SUM(L7:L14)</f>
        <v>136.70000000000002</v>
      </c>
      <c r="M15" s="54">
        <f t="shared" ref="M15:N15" si="5">SUM(M7:M14)</f>
        <v>0</v>
      </c>
      <c r="N15" s="54">
        <f t="shared" si="5"/>
        <v>0</v>
      </c>
      <c r="O15" s="54">
        <f>SUM(O7:O14)</f>
        <v>0</v>
      </c>
      <c r="P15" s="54">
        <f t="shared" ref="P15:Q15" si="6">SUM(P7:P14)</f>
        <v>0</v>
      </c>
      <c r="Q15" s="54">
        <f t="shared" si="6"/>
        <v>0</v>
      </c>
      <c r="R15" s="54">
        <f>SUM(R7:R14)</f>
        <v>0</v>
      </c>
      <c r="S15" s="55">
        <f t="shared" ref="S15:T15" si="7">SUM(S7:S14)</f>
        <v>80.010000000000005</v>
      </c>
      <c r="T15" s="55">
        <f t="shared" si="7"/>
        <v>0</v>
      </c>
      <c r="U15" s="55">
        <f>SUM(U7:U14)</f>
        <v>80.010000000000005</v>
      </c>
      <c r="V15" s="56">
        <f t="shared" ref="V15" si="8">SUM(V7:V14)</f>
        <v>26.67</v>
      </c>
      <c r="W15" s="56">
        <f>SUM(W7:W14)</f>
        <v>16.72</v>
      </c>
      <c r="X15" s="56">
        <f>SUM(X7:X14)</f>
        <v>43.39</v>
      </c>
      <c r="Y15" s="54">
        <f t="shared" ref="Y15:Z15" si="9">SUM(Y7:Y14)</f>
        <v>0</v>
      </c>
      <c r="Z15" s="54">
        <f t="shared" si="9"/>
        <v>0</v>
      </c>
      <c r="AA15" s="54">
        <f>SUM(AA7:AA14)</f>
        <v>0</v>
      </c>
      <c r="AB15" s="54">
        <f>SUM(AB7:AB14)</f>
        <v>182.57000000000002</v>
      </c>
      <c r="AC15" s="54">
        <f>SUM(AC7:AC14)</f>
        <v>268.22000000000003</v>
      </c>
      <c r="AD15" s="54">
        <f>SUM(AD7:AD14)</f>
        <v>450.79000000000008</v>
      </c>
      <c r="AE15" s="54">
        <f t="shared" ref="AE15:AF15" si="10">SUM(AE7:AE14)</f>
        <v>26.67</v>
      </c>
      <c r="AF15" s="54">
        <f t="shared" si="10"/>
        <v>0</v>
      </c>
      <c r="AG15" s="54">
        <f>SUM(AG7:AG14)</f>
        <v>26.67</v>
      </c>
      <c r="AH15" s="54">
        <f t="shared" ref="AH15:AI15" si="11">SUM(AH7:AH14)</f>
        <v>0</v>
      </c>
      <c r="AI15" s="54">
        <f t="shared" si="11"/>
        <v>0</v>
      </c>
      <c r="AJ15" s="54">
        <f>SUM(AJ7:AJ14)</f>
        <v>0</v>
      </c>
      <c r="AK15" s="54">
        <f t="shared" ref="AK15:AL15" si="12">SUM(AK7:AK14)</f>
        <v>0</v>
      </c>
      <c r="AL15" s="54">
        <f t="shared" si="12"/>
        <v>0</v>
      </c>
      <c r="AM15" s="54">
        <f>SUM(AM7:AM14)</f>
        <v>0</v>
      </c>
      <c r="AN15" s="57">
        <f>D15+G15+J15+M15+P15+S15+V15+Y15+AB15+AE15+AH15+AK15</f>
        <v>738.52</v>
      </c>
      <c r="AO15" s="57">
        <f>E15+H15+K15+N15+Q15+T15+W15+Z15+AC15+AF15+AI15+AL15</f>
        <v>336.25</v>
      </c>
      <c r="AP15" s="57">
        <v>0</v>
      </c>
      <c r="AQ15" s="58"/>
    </row>
    <row r="16" spans="1:43" ht="15.75" thickTop="1" x14ac:dyDescent="0.25"/>
  </sheetData>
  <mergeCells count="14">
    <mergeCell ref="AE5:AF5"/>
    <mergeCell ref="AH5:AI5"/>
    <mergeCell ref="AK5:AL5"/>
    <mergeCell ref="AN5:AQ5"/>
    <mergeCell ref="A3:AK3"/>
    <mergeCell ref="D5:E5"/>
    <mergeCell ref="G5:H5"/>
    <mergeCell ref="J5:K5"/>
    <mergeCell ref="M5:N5"/>
    <mergeCell ref="P5:Q5"/>
    <mergeCell ref="S5:T5"/>
    <mergeCell ref="V5:W5"/>
    <mergeCell ref="Y5:Z5"/>
    <mergeCell ref="AB5:A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="90" zoomScaleNormal="90" workbookViewId="0">
      <selection sqref="A1:A2"/>
    </sheetView>
  </sheetViews>
  <sheetFormatPr baseColWidth="10" defaultRowHeight="15" x14ac:dyDescent="0.25"/>
  <cols>
    <col min="2" max="2" width="30.42578125" customWidth="1"/>
    <col min="3" max="3" width="80.7109375" customWidth="1"/>
    <col min="4" max="4" width="28.5703125" customWidth="1"/>
    <col min="5" max="5" width="30.140625" customWidth="1"/>
    <col min="6" max="6" width="50.5703125" style="64" customWidth="1"/>
  </cols>
  <sheetData>
    <row r="1" spans="1:6" ht="18" customHeight="1" x14ac:dyDescent="0.25">
      <c r="A1" s="97"/>
      <c r="B1" s="59" t="s">
        <v>35</v>
      </c>
      <c r="C1" s="60"/>
      <c r="D1" s="60"/>
      <c r="E1" s="60"/>
      <c r="F1" s="63"/>
    </row>
    <row r="2" spans="1:6" x14ac:dyDescent="0.25">
      <c r="A2" s="97"/>
      <c r="B2" s="78" t="s">
        <v>23</v>
      </c>
      <c r="C2" s="61" t="s">
        <v>24</v>
      </c>
      <c r="D2" s="61" t="s">
        <v>25</v>
      </c>
      <c r="E2" s="61" t="s">
        <v>26</v>
      </c>
      <c r="F2" s="61" t="s">
        <v>27</v>
      </c>
    </row>
    <row r="3" spans="1:6" x14ac:dyDescent="0.25">
      <c r="A3" s="62" t="s">
        <v>20</v>
      </c>
      <c r="B3" s="89" t="s">
        <v>36</v>
      </c>
      <c r="C3" t="s">
        <v>37</v>
      </c>
      <c r="D3" s="75">
        <v>89.49</v>
      </c>
      <c r="E3" t="s">
        <v>38</v>
      </c>
      <c r="F3" s="64" t="s">
        <v>39</v>
      </c>
    </row>
    <row r="4" spans="1:6" x14ac:dyDescent="0.25">
      <c r="A4" s="62" t="s">
        <v>21</v>
      </c>
      <c r="B4" s="89" t="s">
        <v>40</v>
      </c>
      <c r="C4" t="s">
        <v>41</v>
      </c>
      <c r="D4" s="76" t="s">
        <v>42</v>
      </c>
      <c r="E4" t="s">
        <v>43</v>
      </c>
      <c r="F4" s="64" t="s">
        <v>44</v>
      </c>
    </row>
    <row r="5" spans="1:6" x14ac:dyDescent="0.25">
      <c r="A5" s="62" t="s">
        <v>22</v>
      </c>
      <c r="B5" s="89" t="s">
        <v>45</v>
      </c>
      <c r="C5" t="s">
        <v>46</v>
      </c>
      <c r="D5" s="76" t="s">
        <v>47</v>
      </c>
      <c r="E5" t="s">
        <v>43</v>
      </c>
      <c r="F5" s="64" t="s">
        <v>39</v>
      </c>
    </row>
    <row r="6" spans="1:6" x14ac:dyDescent="0.25">
      <c r="A6" s="62" t="s">
        <v>30</v>
      </c>
      <c r="B6" s="89" t="s">
        <v>48</v>
      </c>
      <c r="C6" t="s">
        <v>49</v>
      </c>
      <c r="D6" s="76" t="s">
        <v>50</v>
      </c>
      <c r="E6" t="s">
        <v>43</v>
      </c>
      <c r="F6" s="64" t="s">
        <v>39</v>
      </c>
    </row>
    <row r="7" spans="1:6" ht="30" x14ac:dyDescent="0.25">
      <c r="A7" s="62" t="s">
        <v>31</v>
      </c>
      <c r="B7" s="89" t="s">
        <v>51</v>
      </c>
      <c r="C7" t="s">
        <v>52</v>
      </c>
      <c r="D7" s="77" t="s">
        <v>53</v>
      </c>
      <c r="E7" t="s">
        <v>54</v>
      </c>
      <c r="F7" s="64" t="s">
        <v>39</v>
      </c>
    </row>
    <row r="9" spans="1:6" x14ac:dyDescent="0.25">
      <c r="A9" s="97"/>
      <c r="B9" s="59" t="s">
        <v>55</v>
      </c>
      <c r="C9" s="60"/>
      <c r="D9" s="60"/>
      <c r="E9" s="60"/>
      <c r="F9" s="63"/>
    </row>
    <row r="10" spans="1:6" x14ac:dyDescent="0.25">
      <c r="A10" s="97"/>
      <c r="B10" s="78" t="s">
        <v>23</v>
      </c>
      <c r="C10" s="61" t="s">
        <v>24</v>
      </c>
      <c r="D10" s="61" t="s">
        <v>25</v>
      </c>
      <c r="E10" s="61" t="s">
        <v>26</v>
      </c>
      <c r="F10" s="61" t="s">
        <v>27</v>
      </c>
    </row>
    <row r="11" spans="1:6" x14ac:dyDescent="0.25">
      <c r="A11" s="62" t="s">
        <v>20</v>
      </c>
      <c r="B11" t="s">
        <v>40</v>
      </c>
      <c r="C11" t="s">
        <v>41</v>
      </c>
      <c r="D11" s="76" t="s">
        <v>42</v>
      </c>
      <c r="E11" t="s">
        <v>43</v>
      </c>
      <c r="F11" s="64" t="s">
        <v>44</v>
      </c>
    </row>
    <row r="14" spans="1:6" x14ac:dyDescent="0.25">
      <c r="A14" s="97"/>
      <c r="B14" s="59" t="s">
        <v>56</v>
      </c>
      <c r="C14" s="60"/>
      <c r="D14" s="60"/>
      <c r="E14" s="60"/>
      <c r="F14" s="63"/>
    </row>
    <row r="15" spans="1:6" x14ac:dyDescent="0.25">
      <c r="A15" s="97"/>
      <c r="B15" s="78" t="s">
        <v>23</v>
      </c>
      <c r="C15" s="61" t="s">
        <v>24</v>
      </c>
      <c r="D15" s="83" t="s">
        <v>25</v>
      </c>
      <c r="E15" s="83" t="s">
        <v>26</v>
      </c>
      <c r="F15" s="83" t="s">
        <v>27</v>
      </c>
    </row>
    <row r="16" spans="1:6" x14ac:dyDescent="0.25">
      <c r="A16" s="62" t="s">
        <v>20</v>
      </c>
      <c r="B16" t="s">
        <v>40</v>
      </c>
      <c r="C16" t="s">
        <v>41</v>
      </c>
      <c r="D16" s="77" t="s">
        <v>69</v>
      </c>
      <c r="E16" s="84" t="s">
        <v>43</v>
      </c>
      <c r="F16" s="85" t="s">
        <v>70</v>
      </c>
    </row>
    <row r="17" spans="1:6" x14ac:dyDescent="0.25">
      <c r="A17" s="62" t="s">
        <v>21</v>
      </c>
      <c r="B17" t="s">
        <v>57</v>
      </c>
      <c r="C17" t="s">
        <v>46</v>
      </c>
      <c r="D17" s="84" t="s">
        <v>71</v>
      </c>
      <c r="E17" s="84" t="s">
        <v>43</v>
      </c>
      <c r="F17" s="85" t="s">
        <v>72</v>
      </c>
    </row>
    <row r="20" spans="1:6" x14ac:dyDescent="0.25">
      <c r="A20" s="97"/>
      <c r="B20" s="59" t="s">
        <v>61</v>
      </c>
      <c r="C20" s="60"/>
      <c r="D20" s="60"/>
      <c r="E20" s="60"/>
      <c r="F20" s="63"/>
    </row>
    <row r="21" spans="1:6" x14ac:dyDescent="0.25">
      <c r="A21" s="97"/>
      <c r="B21" s="78" t="s">
        <v>23</v>
      </c>
      <c r="C21" s="61" t="s">
        <v>24</v>
      </c>
      <c r="D21" s="61" t="s">
        <v>25</v>
      </c>
      <c r="E21" s="61" t="s">
        <v>26</v>
      </c>
      <c r="F21" s="61" t="s">
        <v>27</v>
      </c>
    </row>
    <row r="22" spans="1:6" x14ac:dyDescent="0.25">
      <c r="A22" s="62" t="s">
        <v>20</v>
      </c>
      <c r="B22" t="s">
        <v>36</v>
      </c>
      <c r="C22" t="s">
        <v>58</v>
      </c>
      <c r="D22" s="87" t="s">
        <v>73</v>
      </c>
      <c r="E22" t="s">
        <v>43</v>
      </c>
      <c r="F22" s="64" t="s">
        <v>60</v>
      </c>
    </row>
    <row r="24" spans="1:6" x14ac:dyDescent="0.25">
      <c r="A24" s="97"/>
      <c r="B24" s="59" t="s">
        <v>62</v>
      </c>
      <c r="C24" s="60"/>
      <c r="D24" s="60"/>
      <c r="E24" s="60"/>
      <c r="F24" s="63"/>
    </row>
    <row r="25" spans="1:6" x14ac:dyDescent="0.25">
      <c r="A25" s="97"/>
      <c r="B25" s="78" t="s">
        <v>23</v>
      </c>
      <c r="C25" s="61" t="s">
        <v>24</v>
      </c>
      <c r="D25" s="83" t="s">
        <v>25</v>
      </c>
      <c r="E25" s="61" t="s">
        <v>26</v>
      </c>
      <c r="F25" s="61" t="s">
        <v>27</v>
      </c>
    </row>
    <row r="26" spans="1:6" x14ac:dyDescent="0.25">
      <c r="A26" s="62" t="s">
        <v>20</v>
      </c>
      <c r="B26" t="s">
        <v>40</v>
      </c>
      <c r="C26" t="s">
        <v>59</v>
      </c>
      <c r="D26" s="77" t="s">
        <v>74</v>
      </c>
      <c r="E26" t="s">
        <v>43</v>
      </c>
      <c r="F26" s="85" t="s">
        <v>70</v>
      </c>
    </row>
    <row r="27" spans="1:6" x14ac:dyDescent="0.25">
      <c r="A27" s="62" t="s">
        <v>21</v>
      </c>
      <c r="B27" t="s">
        <v>51</v>
      </c>
      <c r="C27" t="s">
        <v>63</v>
      </c>
      <c r="D27" s="79">
        <v>155</v>
      </c>
      <c r="E27" t="s">
        <v>38</v>
      </c>
      <c r="F27" s="64" t="s">
        <v>60</v>
      </c>
    </row>
    <row r="29" spans="1:6" x14ac:dyDescent="0.25">
      <c r="A29" s="97"/>
      <c r="B29" s="59" t="s">
        <v>62</v>
      </c>
      <c r="C29" s="60"/>
      <c r="D29" s="60"/>
      <c r="E29" s="60"/>
      <c r="F29" s="63"/>
    </row>
    <row r="30" spans="1:6" x14ac:dyDescent="0.25">
      <c r="A30" s="97"/>
      <c r="B30" s="78" t="s">
        <v>23</v>
      </c>
      <c r="C30" s="61" t="s">
        <v>24</v>
      </c>
      <c r="D30" s="61" t="s">
        <v>25</v>
      </c>
      <c r="E30" s="61" t="s">
        <v>26</v>
      </c>
      <c r="F30" s="61" t="s">
        <v>27</v>
      </c>
    </row>
    <row r="31" spans="1:6" x14ac:dyDescent="0.25">
      <c r="A31" s="62" t="s">
        <v>20</v>
      </c>
      <c r="B31" t="s">
        <v>40</v>
      </c>
      <c r="C31" t="s">
        <v>64</v>
      </c>
      <c r="D31" s="86">
        <f>442.85+7.06+11.27+4.87</f>
        <v>466.05</v>
      </c>
      <c r="E31" t="s">
        <v>43</v>
      </c>
      <c r="F31" s="88" t="s">
        <v>75</v>
      </c>
    </row>
    <row r="32" spans="1:6" x14ac:dyDescent="0.25">
      <c r="A32" s="62" t="s">
        <v>21</v>
      </c>
      <c r="B32" t="s">
        <v>51</v>
      </c>
      <c r="C32" t="s">
        <v>65</v>
      </c>
      <c r="D32" s="79">
        <v>155</v>
      </c>
      <c r="E32" t="s">
        <v>38</v>
      </c>
      <c r="F32" s="64" t="s">
        <v>60</v>
      </c>
    </row>
  </sheetData>
  <mergeCells count="6">
    <mergeCell ref="A29:A30"/>
    <mergeCell ref="A1:A2"/>
    <mergeCell ref="A9:A10"/>
    <mergeCell ref="A14:A15"/>
    <mergeCell ref="A20:A21"/>
    <mergeCell ref="A24:A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1"/>
  <sheetViews>
    <sheetView zoomScaleNormal="100" workbookViewId="0">
      <selection activeCell="C27" sqref="C27"/>
    </sheetView>
  </sheetViews>
  <sheetFormatPr baseColWidth="10" defaultRowHeight="15" x14ac:dyDescent="0.25"/>
  <cols>
    <col min="2" max="2" width="46" customWidth="1"/>
    <col min="3" max="3" width="76.5703125" customWidth="1"/>
    <col min="4" max="4" width="15.42578125" bestFit="1" customWidth="1"/>
    <col min="5" max="5" width="42.5703125" bestFit="1" customWidth="1"/>
  </cols>
  <sheetData>
    <row r="2" spans="2:5" x14ac:dyDescent="0.25">
      <c r="B2" s="67" t="s">
        <v>68</v>
      </c>
      <c r="C2" s="68"/>
      <c r="D2" s="68"/>
      <c r="E2" s="69"/>
    </row>
    <row r="3" spans="2:5" x14ac:dyDescent="0.25">
      <c r="B3" s="65" t="s">
        <v>28</v>
      </c>
      <c r="C3" s="65" t="s">
        <v>24</v>
      </c>
      <c r="D3" s="65" t="s">
        <v>25</v>
      </c>
      <c r="E3" s="65" t="s">
        <v>27</v>
      </c>
    </row>
    <row r="4" spans="2:5" x14ac:dyDescent="0.25">
      <c r="B4" s="98" t="s">
        <v>76</v>
      </c>
      <c r="C4" s="98" t="s">
        <v>77</v>
      </c>
      <c r="D4" s="66">
        <f>72.01+144.01+144.01+121.01+36+108.01+36+36+36</f>
        <v>733.05</v>
      </c>
      <c r="E4" s="98" t="s">
        <v>78</v>
      </c>
    </row>
    <row r="5" spans="2:5" x14ac:dyDescent="0.25">
      <c r="B5" s="98" t="s">
        <v>76</v>
      </c>
      <c r="C5" s="98" t="s">
        <v>77</v>
      </c>
      <c r="D5" s="66">
        <f>39.6+41.8+41.8+39.6+79.2</f>
        <v>242</v>
      </c>
      <c r="E5" s="98" t="s">
        <v>79</v>
      </c>
    </row>
    <row r="6" spans="2:5" x14ac:dyDescent="0.25">
      <c r="B6" s="99" t="s">
        <v>80</v>
      </c>
      <c r="C6" s="100" t="s">
        <v>81</v>
      </c>
      <c r="D6" s="66">
        <v>603.12</v>
      </c>
      <c r="E6" s="99" t="s">
        <v>82</v>
      </c>
    </row>
    <row r="7" spans="2:5" x14ac:dyDescent="0.25">
      <c r="B7" s="98" t="s">
        <v>83</v>
      </c>
      <c r="C7" s="98" t="s">
        <v>91</v>
      </c>
      <c r="D7" s="66">
        <v>210.54</v>
      </c>
      <c r="E7" s="98" t="s">
        <v>84</v>
      </c>
    </row>
    <row r="8" spans="2:5" x14ac:dyDescent="0.25">
      <c r="B8" s="99" t="s">
        <v>85</v>
      </c>
      <c r="C8" s="99" t="s">
        <v>86</v>
      </c>
      <c r="D8" s="66">
        <v>2238.54</v>
      </c>
      <c r="E8" s="99" t="s">
        <v>87</v>
      </c>
    </row>
    <row r="9" spans="2:5" x14ac:dyDescent="0.25">
      <c r="B9" s="99" t="s">
        <v>88</v>
      </c>
      <c r="C9" s="99" t="s">
        <v>89</v>
      </c>
      <c r="D9" s="66">
        <v>692.73</v>
      </c>
      <c r="E9" s="99" t="s">
        <v>90</v>
      </c>
    </row>
    <row r="10" spans="2:5" x14ac:dyDescent="0.25">
      <c r="B10" s="98"/>
      <c r="C10" s="98"/>
      <c r="D10" s="66"/>
      <c r="E10" s="98"/>
    </row>
    <row r="11" spans="2:5" x14ac:dyDescent="0.25">
      <c r="B11" s="70"/>
      <c r="C11" s="70"/>
      <c r="D11" s="71"/>
      <c r="E11" s="70"/>
    </row>
    <row r="12" spans="2:5" x14ac:dyDescent="0.25">
      <c r="B12" s="70"/>
      <c r="C12" s="70"/>
      <c r="D12" s="72"/>
      <c r="E12" s="70"/>
    </row>
    <row r="13" spans="2:5" x14ac:dyDescent="0.25">
      <c r="B13" s="70"/>
      <c r="C13" s="70"/>
      <c r="D13" s="71"/>
      <c r="E13" s="70"/>
    </row>
    <row r="14" spans="2:5" x14ac:dyDescent="0.25">
      <c r="B14" s="70"/>
      <c r="C14" s="70"/>
      <c r="D14" s="73"/>
      <c r="E14" s="70"/>
    </row>
    <row r="15" spans="2:5" x14ac:dyDescent="0.25">
      <c r="B15" s="70"/>
      <c r="C15" s="70"/>
      <c r="D15" s="73"/>
      <c r="E15" s="70"/>
    </row>
    <row r="16" spans="2:5" x14ac:dyDescent="0.25">
      <c r="B16" s="70"/>
      <c r="C16" s="70"/>
      <c r="D16" s="71"/>
      <c r="E16" s="70"/>
    </row>
    <row r="17" spans="2:5" x14ac:dyDescent="0.25">
      <c r="B17" s="70"/>
      <c r="C17" s="70"/>
      <c r="D17" s="71"/>
      <c r="E17" s="70"/>
    </row>
    <row r="18" spans="2:5" x14ac:dyDescent="0.25">
      <c r="B18" s="70"/>
      <c r="C18" s="70"/>
      <c r="D18" s="71"/>
      <c r="E18" s="70"/>
    </row>
    <row r="19" spans="2:5" x14ac:dyDescent="0.25">
      <c r="B19" s="70"/>
      <c r="C19" s="70"/>
      <c r="D19" s="71"/>
      <c r="E19" s="70"/>
    </row>
    <row r="20" spans="2:5" x14ac:dyDescent="0.25">
      <c r="B20" s="70"/>
      <c r="C20" s="70"/>
      <c r="D20" s="71"/>
      <c r="E20" s="70"/>
    </row>
    <row r="21" spans="2:5" x14ac:dyDescent="0.25">
      <c r="B21" s="70"/>
      <c r="C21" s="70"/>
      <c r="D21" s="73"/>
      <c r="E21" s="7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repre-proto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NURIAPS</cp:lastModifiedBy>
  <dcterms:created xsi:type="dcterms:W3CDTF">2018-12-13T11:35:10Z</dcterms:created>
  <dcterms:modified xsi:type="dcterms:W3CDTF">2021-03-30T07:54:19Z</dcterms:modified>
</cp:coreProperties>
</file>