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drawings/drawing9.xml" ContentType="application/vnd.openxmlformats-officedocument.drawing+xml"/>
  <Override PartName="/xl/tables/table8.xml" ContentType="application/vnd.openxmlformats-officedocument.spreadsheetml.table+xml"/>
  <Override PartName="/xl/drawings/drawing10.xml" ContentType="application/vnd.openxmlformats-officedocument.drawing+xml"/>
  <Override PartName="/xl/tables/table9.xml" ContentType="application/vnd.openxmlformats-officedocument.spreadsheetml.table+xml"/>
  <Override PartName="/xl/drawings/drawing11.xml" ContentType="application/vnd.openxmlformats-officedocument.drawing+xml"/>
  <Override PartName="/xl/tables/table10.xml" ContentType="application/vnd.openxmlformats-officedocument.spreadsheetml.table+xml"/>
  <Override PartName="/xl/drawings/drawing12.xml" ContentType="application/vnd.openxmlformats-officedocument.drawing+xml"/>
  <Override PartName="/xl/tables/table11.xml" ContentType="application/vnd.openxmlformats-officedocument.spreadsheetml.table+xml"/>
  <Override PartName="/xl/drawings/drawing13.xml" ContentType="application/vnd.openxmlformats-officedocument.drawing+xml"/>
  <Override PartName="/xl/tables/table12.xml" ContentType="application/vnd.openxmlformats-officedocument.spreadsheetml.table+xml"/>
  <Override PartName="/xl/drawings/drawing14.xml" ContentType="application/vnd.openxmlformats-officedocument.drawing+xml"/>
  <Override PartName="/xl/tables/table13.xml" ContentType="application/vnd.openxmlformats-officedocument.spreadsheetml.table+xml"/>
  <Override PartName="/xl/drawings/drawing15.xml" ContentType="application/vnd.openxmlformats-officedocument.drawing+xml"/>
  <Override PartName="/xl/tables/table14.xml" ContentType="application/vnd.openxmlformats-officedocument.spreadsheetml.table+xml"/>
  <Override PartName="/xl/drawings/drawing16.xml" ContentType="application/vnd.openxmlformats-officedocument.drawing+xml"/>
  <Override PartName="/xl/tables/table15.xml" ContentType="application/vnd.openxmlformats-officedocument.spreadsheetml.table+xml"/>
  <Override PartName="/xl/drawings/drawing17.xml" ContentType="application/vnd.openxmlformats-officedocument.drawing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455" tabRatio="686"/>
  </bookViews>
  <sheets>
    <sheet name="Índice" sheetId="1" r:id="rId1"/>
    <sheet name="1.1" sheetId="2" r:id="rId2"/>
    <sheet name="1.2" sheetId="3" r:id="rId3"/>
    <sheet name="1.3" sheetId="4" r:id="rId4"/>
    <sheet name="1.4" sheetId="15" r:id="rId5"/>
    <sheet name="1.5" sheetId="6" r:id="rId6"/>
    <sheet name="1.6" sheetId="7" r:id="rId7"/>
    <sheet name="1.7" sheetId="8" r:id="rId8"/>
    <sheet name="1.8" sheetId="9" r:id="rId9"/>
    <sheet name="1.9" sheetId="10" r:id="rId10"/>
    <sheet name="1.10" sheetId="11" r:id="rId11"/>
    <sheet name="1.11" sheetId="12" r:id="rId12"/>
    <sheet name="1.12" sheetId="13" r:id="rId13"/>
    <sheet name="2.1" sheetId="16" r:id="rId14"/>
    <sheet name="3.1" sheetId="17" r:id="rId15"/>
    <sheet name="3.2" sheetId="18" r:id="rId16"/>
    <sheet name="3.3" sheetId="19" r:id="rId17"/>
    <sheet name="Hoja1" sheetId="20" state="hidden" r:id="rId18"/>
    <sheet name="Hoja2" sheetId="21" state="hidden" r:id="rId19"/>
    <sheet name="Hoja3" sheetId="22" state="hidden" r:id="rId20"/>
  </sheets>
  <calcPr calcId="152511"/>
</workbook>
</file>

<file path=xl/calcChain.xml><?xml version="1.0" encoding="utf-8"?>
<calcChain xmlns="http://schemas.openxmlformats.org/spreadsheetml/2006/main">
  <c r="H17" i="16" l="1"/>
  <c r="G16" i="13"/>
  <c r="G15" i="13"/>
  <c r="G17" i="13" s="1"/>
  <c r="G16" i="12"/>
  <c r="G15" i="12"/>
  <c r="G17" i="12" s="1"/>
  <c r="F17" i="12"/>
  <c r="E17" i="12"/>
  <c r="D17" i="12"/>
  <c r="C17" i="12"/>
  <c r="E17" i="7"/>
  <c r="C17" i="7"/>
  <c r="G15" i="18" l="1"/>
  <c r="G19" i="18"/>
  <c r="G20" i="18"/>
  <c r="G21" i="18"/>
  <c r="G22" i="18"/>
  <c r="G23" i="18"/>
  <c r="F17" i="13"/>
  <c r="E17" i="13"/>
  <c r="D17" i="13"/>
  <c r="C17" i="13"/>
  <c r="E17" i="6" l="1"/>
  <c r="C17" i="6"/>
  <c r="G17" i="15"/>
  <c r="G16" i="15"/>
  <c r="E16" i="3"/>
  <c r="E17" i="3"/>
  <c r="E18" i="3"/>
  <c r="E19" i="3"/>
  <c r="E20" i="3"/>
  <c r="E15" i="3"/>
  <c r="E15" i="2"/>
  <c r="E16" i="2"/>
  <c r="E17" i="2"/>
  <c r="E18" i="2"/>
  <c r="E19" i="2"/>
  <c r="E20" i="2"/>
</calcChain>
</file>

<file path=xl/sharedStrings.xml><?xml version="1.0" encoding="utf-8"?>
<sst xmlns="http://schemas.openxmlformats.org/spreadsheetml/2006/main" count="341" uniqueCount="109">
  <si>
    <t>(Cifras en euros)</t>
  </si>
  <si>
    <t>Columna1</t>
  </si>
  <si>
    <t>TOTAL</t>
  </si>
  <si>
    <t>Volver Índice</t>
  </si>
  <si>
    <t>Estadística de mediadores de seguros supervisados por el Principado de Asturias</t>
  </si>
  <si>
    <t>1.1 Volumen total de negocio (total primas)</t>
  </si>
  <si>
    <t>Corredores personas físicas</t>
  </si>
  <si>
    <t>Corredores personas jurídicas</t>
  </si>
  <si>
    <t>Media Corredores personas físicas</t>
  </si>
  <si>
    <t>Media Corredores personas jurídicas</t>
  </si>
  <si>
    <t>Media TOTAL</t>
  </si>
  <si>
    <t>1.2 Nueva producción (total primas)</t>
  </si>
  <si>
    <t>Volumen total de negocio o cartera: importe total de las primas devengadas intermediadas.</t>
  </si>
  <si>
    <t xml:space="preserve">Se entiende por primas devengadas intermediadas en el ejercicio, aquellas correspondientes a contratos perfeccionados o prorrogados </t>
  </si>
  <si>
    <t>en el ejercicio, en relación con las cuales el derecho del asegurador al cobro de las mismas surge durante el mencionado periodo.</t>
  </si>
  <si>
    <t>Nueva producción: Parte de las primas devengadas intermediadas correspondientes a contratos perfeccionados en el ejercicio.</t>
  </si>
  <si>
    <t>Volumen total de negocio</t>
  </si>
  <si>
    <t>Nueva producción</t>
  </si>
  <si>
    <t>1.3 Tasas de crecimiento interanuales de las primas intermediadas</t>
  </si>
  <si>
    <t>(Cifras en %)</t>
  </si>
  <si>
    <t>Vida</t>
  </si>
  <si>
    <t>No Vida</t>
  </si>
  <si>
    <t>Total primas</t>
  </si>
  <si>
    <t>% sobre total intermediado</t>
  </si>
  <si>
    <r>
      <t>Total primas</t>
    </r>
    <r>
      <rPr>
        <b/>
        <sz val="10"/>
        <color theme="0"/>
        <rFont val="Calibri"/>
        <family val="2"/>
        <scheme val="minor"/>
      </rPr>
      <t>2</t>
    </r>
  </si>
  <si>
    <r>
      <t>% sobre total intermediado</t>
    </r>
    <r>
      <rPr>
        <b/>
        <sz val="10"/>
        <color theme="0"/>
        <rFont val="Calibri"/>
        <family val="2"/>
        <scheme val="minor"/>
      </rPr>
      <t>3</t>
    </r>
  </si>
  <si>
    <t>AUTOS</t>
  </si>
  <si>
    <t>CRÉDITO Y CAUCIÓN</t>
  </si>
  <si>
    <t>RESTO DE RAMOS NO VIDA</t>
  </si>
  <si>
    <t>TOTAL RAMOS NO VIDA</t>
  </si>
  <si>
    <t>RESPONSABILIDAD CIVIL (riesgos nucleares, otros riesgos)</t>
  </si>
  <si>
    <t>1.9 Evolución del porcentaje de comisión sobre primas intermediadas totales</t>
  </si>
  <si>
    <t>1.10 Evolución del porcentaje de comisión sobre primas intermediadas de nueva producción</t>
  </si>
  <si>
    <t>Total</t>
  </si>
  <si>
    <t>Número de entidades aseguradoras</t>
  </si>
  <si>
    <t>Entre 0 y 3</t>
  </si>
  <si>
    <t>Entre 4 y 6</t>
  </si>
  <si>
    <t>Entre 7 y 15</t>
  </si>
  <si>
    <t>Más de 15</t>
  </si>
  <si>
    <t>Personal de dirección</t>
  </si>
  <si>
    <t xml:space="preserve">Empleados </t>
  </si>
  <si>
    <t>Otro personal</t>
  </si>
  <si>
    <t>Colaboradores</t>
  </si>
  <si>
    <t>Categoría profesional</t>
  </si>
  <si>
    <r>
      <t>Total primas</t>
    </r>
    <r>
      <rPr>
        <b/>
        <sz val="10"/>
        <color theme="0"/>
        <rFont val="Calibri"/>
        <family val="2"/>
        <scheme val="minor"/>
      </rPr>
      <t>22</t>
    </r>
  </si>
  <si>
    <r>
      <t>% sobre total intermediado</t>
    </r>
    <r>
      <rPr>
        <b/>
        <sz val="10"/>
        <color theme="0"/>
        <rFont val="Calibri"/>
        <family val="2"/>
        <scheme val="minor"/>
      </rPr>
      <t>32</t>
    </r>
  </si>
  <si>
    <t>2.1 Tasas de crecimiento interanuales de las primas intermediadas</t>
  </si>
  <si>
    <t>3.1 Tasas de crecimiento interanuales de las primas intermediadas</t>
  </si>
  <si>
    <t>Supervisados por la Dirección General de Finanzas y Economía del Principado de Asturias</t>
  </si>
  <si>
    <t xml:space="preserve">   - Corredores personas físicas</t>
  </si>
  <si>
    <t xml:space="preserve">   - Corredores personas jurídicas</t>
  </si>
  <si>
    <t xml:space="preserve">   - Total</t>
  </si>
  <si>
    <t>Supervisados por la Dirección General de Seguros y Fondos de Pensiones del Ministerio de Economía y Competitividad</t>
  </si>
  <si>
    <t>3.3 Evolución de datos contables y laborales</t>
  </si>
  <si>
    <t>Valor añadido bruto (VAB) aportado por el sector en Asturias sobre VAB regional</t>
  </si>
  <si>
    <t>Población ocupada (PO) en el sector en Asturias sobre PO regional</t>
  </si>
  <si>
    <t>1.7 Sector 'no vida': Distribución del volumen total de primas por principales ramos. Total corredores (personas físicas y sociedades de correduría)</t>
  </si>
  <si>
    <t>1.8 Sector 'no vida': Distribución de la nueva producción por principales ramos. Total corredores (personas físicas y sociedades de correduría)</t>
  </si>
  <si>
    <t>3.</t>
  </si>
  <si>
    <t>2.</t>
  </si>
  <si>
    <t>1.</t>
  </si>
  <si>
    <t>Mediadores de seguros supervisados por la Dirección General de Finanzas y Economía del Principado de Asturias</t>
  </si>
  <si>
    <t>2017</t>
  </si>
  <si>
    <t>Otro personal (incluidos colaboradores)</t>
  </si>
  <si>
    <t>1.4 Distribución del volumen total de primas y de la nueva producción por ramos (vida /no vida)</t>
  </si>
  <si>
    <t>1.5 Distribución del volumen total de primas por ramos (vida /no vida) y tipo de corredor</t>
  </si>
  <si>
    <t>1.6  Distribución de la nueva producción por ramos (vida /no vida) y tipo de corredor</t>
  </si>
  <si>
    <t>1.11 Distribución de los corredores según número de entidades aseguradoras con los que trabaja</t>
  </si>
  <si>
    <t>1.12 Horas dedicadas a formación por categoría profesional</t>
  </si>
  <si>
    <t>3.2 Personal afecto por categoría profesional</t>
  </si>
  <si>
    <t xml:space="preserve">2 Mediadores de seguros domiciliados en Asturias y supervisados por la Dirección General de Seguros y Fondos de Pensiones </t>
  </si>
  <si>
    <t>2018</t>
  </si>
  <si>
    <t>VAB: Valor añadido bruto a coste de factores. Fuente:INE y DEC</t>
  </si>
  <si>
    <t>PO: Población ocupada. Fuente: INE y DEC</t>
  </si>
  <si>
    <t>DEC: Documentación Estadístico Contable Anual de los mediadores</t>
  </si>
  <si>
    <t>o por la Dirección General de Seguros y Fondos de Pensiones del Ministerio de Asuntos Económicos y Transformación Digital)</t>
  </si>
  <si>
    <t>2019</t>
  </si>
  <si>
    <t>del Ministerio de Asuntos Económicos y Transformación Digital</t>
  </si>
  <si>
    <t xml:space="preserve">Mediadores de seguros domiciliados en Asturias y supervisados por la Dirección General de Seguros y Fondos de Pensiones del Ministerio </t>
  </si>
  <si>
    <t>de Asuntos Económicos y Transformación Digital</t>
  </si>
  <si>
    <t>2020</t>
  </si>
  <si>
    <t>Nueva producción: parte de las primas devengadas intermediadas correspondientes a contratos perfeccionados en el ejercicio.</t>
  </si>
  <si>
    <t>MULTIRIESGO (hogar, comunidades, comercios, industriales y otros multiriesgo)</t>
  </si>
  <si>
    <t>2021</t>
  </si>
  <si>
    <t>Columna2</t>
  </si>
  <si>
    <t>Estadística de mediadores de seguros supervisados por el Principado de Asturias  2022</t>
  </si>
  <si>
    <t>2022</t>
  </si>
  <si>
    <t>Variación % 22-21</t>
  </si>
  <si>
    <t xml:space="preserve">Total mediadores domiciliados en Asturias (supervisados por la Dirección General de Presupuestos y Finanzas del Principado de Asturias, </t>
  </si>
  <si>
    <t>1 Mediadores de seguros supervisados por la Dirección General de Presupuestos y Finanzas del Principado de Asturias</t>
  </si>
  <si>
    <t xml:space="preserve">3 Total mediadores domiciliados en Asturias (supervisados por la Dirección General de Presupuestos y Finanzas del Principado de Asturias, </t>
  </si>
  <si>
    <t>1.4 Distribución del volumen total y de nueva producción de primas por ramos (vida /no vida).</t>
  </si>
  <si>
    <t xml:space="preserve">1.5 Distribución del volumen total de primas por ramos (vida /no vida) y tipo de corredor. </t>
  </si>
  <si>
    <t>1.3 Tasas de crecimiento interanuales de las primas intermediadas.</t>
  </si>
  <si>
    <t>1 Mediadores de seguros supervisados por la Dirección General de Presupuestos y Finanzas del Principado de Asturias.</t>
  </si>
  <si>
    <t>1.2 Nueva producción (total primas).</t>
  </si>
  <si>
    <t>1.1 Volumen total de negocio (total primas).</t>
  </si>
  <si>
    <t>1.6  Distribución de la nueva producción por ramos (vida /no vida) y tipo de corredor.</t>
  </si>
  <si>
    <r>
      <t>1.7 Sector '</t>
    </r>
    <r>
      <rPr>
        <b/>
        <i/>
        <sz val="11"/>
        <rFont val="Calibri"/>
        <family val="2"/>
        <scheme val="minor"/>
      </rPr>
      <t>no vida'</t>
    </r>
    <r>
      <rPr>
        <b/>
        <sz val="11"/>
        <rFont val="Calibri"/>
        <family val="2"/>
        <scheme val="minor"/>
      </rPr>
      <t>: Distribución del volumen total de primas por principales ramos. Total corredores (personas físicas y sociedades de correduría).</t>
    </r>
  </si>
  <si>
    <r>
      <t>1.8 Sector '</t>
    </r>
    <r>
      <rPr>
        <b/>
        <i/>
        <sz val="11"/>
        <rFont val="Calibri"/>
        <family val="2"/>
        <scheme val="minor"/>
      </rPr>
      <t>no vida'</t>
    </r>
    <r>
      <rPr>
        <b/>
        <sz val="11"/>
        <rFont val="Calibri"/>
        <family val="2"/>
        <scheme val="minor"/>
      </rPr>
      <t>: Distribución de la nueva producción por principales ramos. Total corredores (personas físicas y sociedades de correduría).</t>
    </r>
  </si>
  <si>
    <t>1.9 Evolución del porcentaje de comisión sobre primas intermediadas totales.</t>
  </si>
  <si>
    <t>1.10 Evolución del porcentaje de comisión sobre primas intermediadas de nueva producción.</t>
  </si>
  <si>
    <t xml:space="preserve">1.11 Distribución de los corredores según número de entidades aseguradoras con los que trabaja (Volumen total de negocio) </t>
  </si>
  <si>
    <t xml:space="preserve">1.12 Horas dedicadas a formación por categoría profesional. </t>
  </si>
  <si>
    <t>3.1 Tasas de crecimiento interanuales de las primas intermediadas.</t>
  </si>
  <si>
    <t xml:space="preserve">3.2 Personal afecto por categoría profesional. </t>
  </si>
  <si>
    <t>3.3 Evolución de datos contables y laborales.</t>
  </si>
  <si>
    <t>Consejería de Hacienda y Fondos Europeos</t>
  </si>
  <si>
    <t>Dirección General de Presupuestos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</si>
</sst>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1"/>
      <color theme="1"/>
      <name val="Arial Narrow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u/>
      <sz val="10"/>
      <color theme="10"/>
      <name val="Calibri"/>
      <family val="2"/>
    </font>
    <font>
      <sz val="10"/>
      <name val="Calibri"/>
      <family val="2"/>
    </font>
    <font>
      <b/>
      <i/>
      <sz val="11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  <scheme val="minor"/>
    </font>
    <font>
      <b/>
      <sz val="7"/>
      <color rgb="FF13283E"/>
      <name val="Lexend"/>
    </font>
    <font>
      <b/>
      <sz val="7"/>
      <color rgb="FF69787B"/>
      <name val="Lexend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medium">
        <color theme="3" tint="0.59996337778862885"/>
      </bottom>
      <diagonal/>
    </border>
  </borders>
  <cellStyleXfs count="5">
    <xf numFmtId="0" fontId="0" fillId="0" borderId="0"/>
    <xf numFmtId="0" fontId="8" fillId="0" borderId="0" applyNumberFormat="0" applyFill="0" applyBorder="0" applyAlignment="0" applyProtection="0"/>
    <xf numFmtId="0" fontId="4" fillId="0" borderId="0"/>
    <xf numFmtId="0" fontId="1" fillId="0" borderId="0"/>
    <xf numFmtId="9" fontId="4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7" fillId="2" borderId="0" xfId="0" applyFont="1" applyFill="1"/>
    <xf numFmtId="0" fontId="3" fillId="2" borderId="0" xfId="0" applyFont="1" applyFill="1"/>
    <xf numFmtId="0" fontId="8" fillId="2" borderId="0" xfId="1" applyFill="1" applyAlignment="1">
      <alignment horizontal="left"/>
    </xf>
    <xf numFmtId="0" fontId="2" fillId="2" borderId="0" xfId="0" applyFont="1" applyFill="1"/>
    <xf numFmtId="0" fontId="9" fillId="0" borderId="0" xfId="0" applyFont="1"/>
    <xf numFmtId="0" fontId="10" fillId="2" borderId="0" xfId="0" applyFont="1" applyFill="1"/>
    <xf numFmtId="0" fontId="7" fillId="0" borderId="0" xfId="0" applyFont="1" applyFill="1"/>
    <xf numFmtId="0" fontId="11" fillId="0" borderId="0" xfId="0" applyFont="1" applyFill="1"/>
    <xf numFmtId="0" fontId="12" fillId="0" borderId="0" xfId="0" applyFont="1" applyFill="1"/>
    <xf numFmtId="0" fontId="13" fillId="0" borderId="0" xfId="0" applyFont="1" applyFill="1" applyBorder="1"/>
    <xf numFmtId="0" fontId="14" fillId="0" borderId="0" xfId="2" applyFont="1" applyFill="1" applyBorder="1" applyAlignment="1">
      <alignment horizontal="center" vertical="center" wrapText="1"/>
    </xf>
    <xf numFmtId="0" fontId="11" fillId="0" borderId="0" xfId="2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left" vertical="top" wrapText="1"/>
    </xf>
    <xf numFmtId="4" fontId="13" fillId="0" borderId="0" xfId="2" applyNumberFormat="1" applyFont="1" applyFill="1" applyBorder="1" applyAlignment="1">
      <alignment vertical="top" wrapText="1"/>
    </xf>
    <xf numFmtId="0" fontId="11" fillId="0" borderId="0" xfId="2" applyFont="1" applyFill="1" applyBorder="1" applyAlignment="1">
      <alignment horizontal="left" vertical="top" wrapText="1"/>
    </xf>
    <xf numFmtId="0" fontId="13" fillId="0" borderId="0" xfId="2" applyFont="1" applyFill="1" applyAlignment="1">
      <alignment horizontal="left" vertical="top"/>
    </xf>
    <xf numFmtId="0" fontId="13" fillId="0" borderId="0" xfId="0" applyFont="1" applyFill="1"/>
    <xf numFmtId="0" fontId="15" fillId="0" borderId="0" xfId="1" applyFont="1"/>
    <xf numFmtId="10" fontId="9" fillId="0" borderId="0" xfId="0" applyNumberFormat="1" applyFont="1"/>
    <xf numFmtId="17" fontId="11" fillId="0" borderId="0" xfId="2" quotePrefix="1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left" vertical="top" wrapText="1"/>
    </xf>
    <xf numFmtId="4" fontId="11" fillId="0" borderId="0" xfId="2" applyNumberFormat="1" applyFont="1" applyFill="1" applyAlignment="1">
      <alignment vertical="top" wrapText="1"/>
    </xf>
    <xf numFmtId="4" fontId="11" fillId="0" borderId="2" xfId="2" applyNumberFormat="1" applyFont="1" applyFill="1" applyBorder="1" applyAlignment="1">
      <alignment vertical="top" wrapText="1"/>
    </xf>
    <xf numFmtId="0" fontId="11" fillId="0" borderId="0" xfId="2" quotePrefix="1" applyFont="1" applyFill="1" applyAlignment="1">
      <alignment horizontal="center" vertical="center" wrapText="1"/>
    </xf>
    <xf numFmtId="4" fontId="13" fillId="0" borderId="0" xfId="2" quotePrefix="1" applyNumberFormat="1" applyFont="1" applyFill="1" applyAlignment="1">
      <alignment vertical="top" wrapText="1"/>
    </xf>
    <xf numFmtId="3" fontId="13" fillId="0" borderId="0" xfId="2" quotePrefix="1" applyNumberFormat="1" applyFont="1" applyFill="1" applyAlignment="1">
      <alignment vertical="top" wrapText="1"/>
    </xf>
    <xf numFmtId="0" fontId="13" fillId="0" borderId="0" xfId="2" applyFont="1" applyFill="1" applyBorder="1" applyAlignment="1">
      <alignment horizontal="left" vertical="center" wrapText="1"/>
    </xf>
    <xf numFmtId="2" fontId="9" fillId="0" borderId="0" xfId="0" applyNumberFormat="1" applyFont="1"/>
    <xf numFmtId="0" fontId="8" fillId="0" borderId="0" xfId="1" applyFill="1"/>
    <xf numFmtId="0" fontId="7" fillId="0" borderId="0" xfId="0" applyFont="1" applyFill="1" applyAlignment="1">
      <alignment horizontal="right"/>
    </xf>
    <xf numFmtId="49" fontId="11" fillId="0" borderId="0" xfId="2" quotePrefix="1" applyNumberFormat="1" applyFont="1" applyFill="1" applyBorder="1" applyAlignment="1">
      <alignment horizontal="center" vertical="center" wrapText="1"/>
    </xf>
    <xf numFmtId="3" fontId="9" fillId="0" borderId="0" xfId="0" applyNumberFormat="1" applyFont="1"/>
    <xf numFmtId="10" fontId="9" fillId="0" borderId="0" xfId="4" applyNumberFormat="1" applyFont="1"/>
    <xf numFmtId="0" fontId="7" fillId="0" borderId="0" xfId="0" applyFont="1" applyFill="1" applyAlignment="1">
      <alignment horizontal="left"/>
    </xf>
    <xf numFmtId="0" fontId="13" fillId="0" borderId="0" xfId="2" applyFont="1" applyFill="1" applyAlignment="1">
      <alignment horizontal="right" wrapText="1"/>
    </xf>
    <xf numFmtId="0" fontId="13" fillId="0" borderId="0" xfId="2" applyFont="1" applyFill="1" applyAlignment="1">
      <alignment horizontal="left" wrapText="1"/>
    </xf>
    <xf numFmtId="0" fontId="13" fillId="0" borderId="0" xfId="2" applyFont="1" applyFill="1" applyBorder="1" applyAlignment="1">
      <alignment horizontal="left" wrapText="1"/>
    </xf>
    <xf numFmtId="3" fontId="13" fillId="0" borderId="0" xfId="2" quotePrefix="1" applyNumberFormat="1" applyFont="1" applyFill="1" applyAlignment="1">
      <alignment wrapText="1"/>
    </xf>
    <xf numFmtId="0" fontId="13" fillId="0" borderId="2" xfId="2" applyFont="1" applyFill="1" applyBorder="1" applyAlignment="1">
      <alignment horizontal="right" wrapText="1"/>
    </xf>
    <xf numFmtId="3" fontId="13" fillId="0" borderId="0" xfId="2" applyNumberFormat="1" applyFont="1" applyFill="1" applyAlignment="1">
      <alignment wrapText="1"/>
    </xf>
    <xf numFmtId="0" fontId="16" fillId="0" borderId="0" xfId="2" applyFont="1" applyFill="1" applyAlignment="1">
      <alignment horizontal="right" wrapText="1"/>
    </xf>
    <xf numFmtId="1" fontId="13" fillId="0" borderId="2" xfId="2" applyNumberFormat="1" applyFont="1" applyFill="1" applyBorder="1" applyAlignment="1">
      <alignment horizontal="right" wrapText="1"/>
    </xf>
    <xf numFmtId="3" fontId="11" fillId="2" borderId="0" xfId="2" applyNumberFormat="1" applyFont="1" applyFill="1" applyAlignment="1">
      <alignment wrapText="1"/>
    </xf>
    <xf numFmtId="0" fontId="11" fillId="2" borderId="0" xfId="2" applyFont="1" applyFill="1" applyBorder="1" applyAlignment="1">
      <alignment horizontal="left" wrapText="1"/>
    </xf>
    <xf numFmtId="0" fontId="11" fillId="0" borderId="0" xfId="2" applyFont="1" applyFill="1" applyAlignment="1">
      <alignment horizontal="left" wrapText="1"/>
    </xf>
    <xf numFmtId="0" fontId="13" fillId="0" borderId="2" xfId="2" applyFont="1" applyFill="1" applyBorder="1" applyAlignment="1">
      <alignment horizontal="left" wrapText="1"/>
    </xf>
    <xf numFmtId="2" fontId="13" fillId="0" borderId="0" xfId="2" applyNumberFormat="1" applyFont="1" applyFill="1" applyAlignment="1">
      <alignment horizontal="right" wrapText="1"/>
    </xf>
    <xf numFmtId="2" fontId="16" fillId="0" borderId="0" xfId="2" applyNumberFormat="1" applyFont="1" applyFill="1" applyAlignment="1">
      <alignment horizontal="right" wrapText="1"/>
    </xf>
    <xf numFmtId="3" fontId="13" fillId="0" borderId="0" xfId="2" quotePrefix="1" applyNumberFormat="1" applyFont="1" applyFill="1" applyAlignment="1">
      <alignment horizontal="right" wrapText="1"/>
    </xf>
    <xf numFmtId="3" fontId="16" fillId="0" borderId="0" xfId="2" quotePrefix="1" applyNumberFormat="1" applyFont="1" applyFill="1" applyAlignment="1">
      <alignment horizontal="right" wrapText="1"/>
    </xf>
    <xf numFmtId="0" fontId="11" fillId="0" borderId="0" xfId="2" applyFont="1" applyFill="1" applyBorder="1" applyAlignment="1">
      <alignment horizontal="left" wrapText="1"/>
    </xf>
    <xf numFmtId="3" fontId="11" fillId="0" borderId="0" xfId="2" applyNumberFormat="1" applyFont="1" applyFill="1" applyAlignment="1">
      <alignment horizontal="right" wrapText="1"/>
    </xf>
    <xf numFmtId="2" fontId="16" fillId="0" borderId="0" xfId="2" quotePrefix="1" applyNumberFormat="1" applyFont="1" applyFill="1" applyAlignment="1">
      <alignment horizontal="right" wrapText="1"/>
    </xf>
    <xf numFmtId="4" fontId="11" fillId="0" borderId="0" xfId="2" applyNumberFormat="1" applyFont="1" applyFill="1" applyAlignment="1">
      <alignment wrapText="1"/>
    </xf>
    <xf numFmtId="4" fontId="13" fillId="0" borderId="0" xfId="2" applyNumberFormat="1" applyFont="1" applyFill="1" applyBorder="1" applyAlignment="1">
      <alignment wrapText="1"/>
    </xf>
    <xf numFmtId="0" fontId="11" fillId="0" borderId="2" xfId="2" applyFont="1" applyFill="1" applyBorder="1" applyAlignment="1">
      <alignment horizontal="left" wrapText="1"/>
    </xf>
    <xf numFmtId="4" fontId="11" fillId="0" borderId="2" xfId="2" applyNumberFormat="1" applyFont="1" applyFill="1" applyBorder="1" applyAlignment="1">
      <alignment wrapText="1"/>
    </xf>
    <xf numFmtId="0" fontId="14" fillId="0" borderId="0" xfId="2" applyFont="1" applyFill="1" applyBorder="1" applyAlignment="1">
      <alignment horizontal="center" wrapText="1"/>
    </xf>
    <xf numFmtId="4" fontId="11" fillId="0" borderId="0" xfId="2" applyNumberFormat="1" applyFont="1" applyFill="1" applyBorder="1" applyAlignment="1">
      <alignment wrapText="1"/>
    </xf>
    <xf numFmtId="0" fontId="13" fillId="0" borderId="0" xfId="2" applyFont="1" applyFill="1" applyBorder="1" applyAlignment="1">
      <alignment horizontal="left"/>
    </xf>
    <xf numFmtId="4" fontId="13" fillId="0" borderId="0" xfId="2" applyNumberFormat="1" applyFont="1" applyFill="1" applyAlignment="1">
      <alignment horizontal="right" wrapText="1"/>
    </xf>
    <xf numFmtId="2" fontId="13" fillId="0" borderId="0" xfId="2" quotePrefix="1" applyNumberFormat="1" applyFont="1" applyFill="1" applyAlignment="1">
      <alignment horizontal="right" wrapText="1"/>
    </xf>
    <xf numFmtId="10" fontId="13" fillId="0" borderId="0" xfId="2" applyNumberFormat="1" applyFont="1" applyFill="1" applyBorder="1" applyAlignment="1">
      <alignment vertical="top" wrapText="1"/>
    </xf>
    <xf numFmtId="10" fontId="11" fillId="0" borderId="2" xfId="2" applyNumberFormat="1" applyFont="1" applyFill="1" applyBorder="1" applyAlignment="1">
      <alignment vertical="top" wrapText="1"/>
    </xf>
    <xf numFmtId="10" fontId="13" fillId="0" borderId="0" xfId="2" applyNumberFormat="1" applyFont="1" applyFill="1" applyBorder="1" applyAlignment="1">
      <alignment vertical="center" wrapText="1"/>
    </xf>
    <xf numFmtId="10" fontId="11" fillId="0" borderId="0" xfId="2" applyNumberFormat="1" applyFont="1" applyFill="1" applyAlignment="1">
      <alignment vertical="top" wrapText="1"/>
    </xf>
    <xf numFmtId="4" fontId="9" fillId="0" borderId="0" xfId="0" applyNumberFormat="1" applyFont="1"/>
    <xf numFmtId="10" fontId="13" fillId="0" borderId="0" xfId="2" applyNumberFormat="1" applyFont="1" applyFill="1" applyBorder="1" applyAlignment="1">
      <alignment wrapText="1"/>
    </xf>
    <xf numFmtId="4" fontId="13" fillId="0" borderId="0" xfId="2" applyNumberFormat="1" applyFont="1" applyFill="1" applyAlignment="1">
      <alignment wrapText="1"/>
    </xf>
    <xf numFmtId="0" fontId="11" fillId="0" borderId="0" xfId="2" applyFont="1" applyFill="1" applyAlignment="1">
      <alignment horizontal="center" vertical="center" wrapText="1"/>
    </xf>
    <xf numFmtId="3" fontId="13" fillId="0" borderId="2" xfId="2" applyNumberFormat="1" applyFont="1" applyFill="1" applyBorder="1" applyAlignment="1">
      <alignment horizontal="right" wrapText="1"/>
    </xf>
    <xf numFmtId="0" fontId="16" fillId="0" borderId="0" xfId="2" applyFont="1" applyFill="1" applyAlignment="1">
      <alignment horizontal="right" vertical="top" wrapText="1"/>
    </xf>
    <xf numFmtId="10" fontId="13" fillId="0" borderId="2" xfId="2" applyNumberFormat="1" applyFont="1" applyFill="1" applyBorder="1" applyAlignment="1">
      <alignment wrapText="1"/>
    </xf>
    <xf numFmtId="0" fontId="19" fillId="0" borderId="0" xfId="0" applyNumberFormat="1" applyFont="1" applyFill="1" applyBorder="1" applyAlignment="1" applyProtection="1">
      <alignment horizontal="left" wrapText="1"/>
    </xf>
    <xf numFmtId="4" fontId="19" fillId="0" borderId="0" xfId="0" applyNumberFormat="1" applyFont="1" applyFill="1" applyBorder="1" applyAlignment="1" applyProtection="1">
      <alignment wrapText="1"/>
    </xf>
    <xf numFmtId="10" fontId="19" fillId="0" borderId="0" xfId="0" applyNumberFormat="1" applyFont="1" applyFill="1" applyAlignment="1">
      <alignment wrapText="1"/>
    </xf>
    <xf numFmtId="10" fontId="19" fillId="0" borderId="0" xfId="0" applyNumberFormat="1" applyFont="1" applyFill="1" applyBorder="1" applyAlignment="1" applyProtection="1">
      <alignment wrapText="1"/>
    </xf>
    <xf numFmtId="0" fontId="20" fillId="0" borderId="0" xfId="0" applyNumberFormat="1" applyFont="1" applyFill="1" applyBorder="1" applyAlignment="1" applyProtection="1">
      <alignment horizontal="right" wrapText="1"/>
    </xf>
    <xf numFmtId="2" fontId="19" fillId="0" borderId="0" xfId="2" quotePrefix="1" applyNumberFormat="1" applyFont="1" applyFill="1" applyAlignment="1">
      <alignment horizontal="right" wrapText="1"/>
    </xf>
    <xf numFmtId="2" fontId="19" fillId="0" borderId="0" xfId="2" applyNumberFormat="1" applyFont="1" applyFill="1" applyAlignment="1">
      <alignment horizontal="right" wrapText="1"/>
    </xf>
    <xf numFmtId="0" fontId="21" fillId="0" borderId="0" xfId="2" quotePrefix="1" applyFont="1" applyFill="1" applyAlignment="1">
      <alignment horizontal="center" vertical="center" wrapText="1"/>
    </xf>
    <xf numFmtId="0" fontId="19" fillId="0" borderId="0" xfId="2" applyFont="1" applyFill="1" applyAlignment="1">
      <alignment horizontal="right" wrapText="1"/>
    </xf>
    <xf numFmtId="0" fontId="21" fillId="0" borderId="0" xfId="2" applyFont="1" applyFill="1" applyAlignment="1">
      <alignment horizontal="center" vertical="center" wrapText="1"/>
    </xf>
    <xf numFmtId="0" fontId="16" fillId="0" borderId="0" xfId="2" applyFont="1" applyFill="1" applyAlignment="1">
      <alignment horizontal="center" wrapText="1"/>
    </xf>
    <xf numFmtId="4" fontId="13" fillId="0" borderId="0" xfId="2" applyNumberFormat="1" applyFont="1" applyFill="1" applyAlignment="1">
      <alignment horizontal="center" wrapText="1"/>
    </xf>
    <xf numFmtId="0" fontId="13" fillId="0" borderId="0" xfId="2" applyFont="1" applyFill="1" applyAlignment="1">
      <alignment horizontal="center" wrapText="1"/>
    </xf>
    <xf numFmtId="0" fontId="16" fillId="0" borderId="0" xfId="2" quotePrefix="1" applyFont="1" applyFill="1" applyAlignment="1">
      <alignment horizontal="center" wrapText="1"/>
    </xf>
    <xf numFmtId="4" fontId="13" fillId="0" borderId="0" xfId="2" quotePrefix="1" applyNumberFormat="1" applyFont="1" applyFill="1" applyAlignment="1">
      <alignment horizontal="center" wrapText="1"/>
    </xf>
    <xf numFmtId="2" fontId="16" fillId="0" borderId="0" xfId="2" quotePrefix="1" applyNumberFormat="1" applyFont="1" applyFill="1" applyAlignment="1">
      <alignment horizontal="center" wrapText="1"/>
    </xf>
    <xf numFmtId="2" fontId="13" fillId="0" borderId="0" xfId="2" applyNumberFormat="1" applyFont="1" applyFill="1" applyAlignment="1">
      <alignment horizontal="center" wrapText="1"/>
    </xf>
    <xf numFmtId="4" fontId="11" fillId="0" borderId="0" xfId="2" applyNumberFormat="1" applyFont="1" applyFill="1" applyAlignment="1">
      <alignment horizontal="center" wrapText="1"/>
    </xf>
    <xf numFmtId="4" fontId="11" fillId="0" borderId="0" xfId="2" quotePrefix="1" applyNumberFormat="1" applyFont="1" applyFill="1" applyAlignment="1">
      <alignment horizontal="center" wrapText="1"/>
    </xf>
    <xf numFmtId="0" fontId="18" fillId="0" borderId="0" xfId="2" applyFont="1" applyFill="1" applyAlignment="1">
      <alignment horizontal="center" wrapText="1"/>
    </xf>
    <xf numFmtId="2" fontId="18" fillId="0" borderId="0" xfId="2" applyNumberFormat="1" applyFont="1" applyFill="1" applyAlignment="1">
      <alignment horizontal="center" wrapText="1"/>
    </xf>
    <xf numFmtId="0" fontId="11" fillId="0" borderId="0" xfId="2" applyFont="1" applyFill="1" applyAlignment="1">
      <alignment horizontal="center" wrapText="1"/>
    </xf>
    <xf numFmtId="3" fontId="13" fillId="0" borderId="0" xfId="2" quotePrefix="1" applyNumberFormat="1" applyFont="1" applyFill="1" applyAlignment="1">
      <alignment horizontal="center" wrapText="1"/>
    </xf>
    <xf numFmtId="3" fontId="16" fillId="0" borderId="0" xfId="2" quotePrefix="1" applyNumberFormat="1" applyFont="1" applyFill="1" applyAlignment="1">
      <alignment horizontal="center" wrapText="1"/>
    </xf>
    <xf numFmtId="3" fontId="11" fillId="0" borderId="0" xfId="2" applyNumberFormat="1" applyFont="1" applyFill="1" applyAlignment="1">
      <alignment horizont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17" fontId="11" fillId="0" borderId="1" xfId="2" applyNumberFormat="1" applyFont="1" applyBorder="1" applyAlignment="1">
      <alignment horizontal="center" vertical="center" wrapText="1"/>
    </xf>
    <xf numFmtId="0" fontId="11" fillId="0" borderId="1" xfId="2" applyNumberFormat="1" applyFont="1" applyBorder="1" applyAlignment="1">
      <alignment horizontal="center" vertical="center" wrapText="1"/>
    </xf>
  </cellXfs>
  <cellStyles count="5">
    <cellStyle name="Hipervínculo" xfId="1" builtinId="8"/>
    <cellStyle name="Normal" xfId="0" builtinId="0"/>
    <cellStyle name="Normal 2" xfId="2"/>
    <cellStyle name="Normal 3" xfId="3"/>
    <cellStyle name="Porcentaje" xfId="4" builtinId="5"/>
  </cellStyles>
  <dxfs count="1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3" formatCode="#,##0"/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  <border diagonalUp="0" diagonalDown="0" outline="0">
        <left/>
        <right/>
        <top/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numFmt numFmtId="14" formatCode="0.00%"/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rgb="FF000000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none"/>
      </font>
      <fill>
        <patternFill patternType="none">
          <fgColor rgb="FF000000"/>
          <bgColor rgb="FFFFFFFF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4" formatCode="0.00%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righ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0</xdr:row>
      <xdr:rowOff>180976</xdr:rowOff>
    </xdr:from>
    <xdr:to>
      <xdr:col>3</xdr:col>
      <xdr:colOff>680688</xdr:colOff>
      <xdr:row>3</xdr:row>
      <xdr:rowOff>68081</xdr:rowOff>
    </xdr:to>
    <xdr:pic>
      <xdr:nvPicPr>
        <xdr:cNvPr id="14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180976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0</xdr:row>
      <xdr:rowOff>180976</xdr:rowOff>
    </xdr:from>
    <xdr:to>
      <xdr:col>1</xdr:col>
      <xdr:colOff>1214088</xdr:colOff>
      <xdr:row>3</xdr:row>
      <xdr:rowOff>68081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180976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0</xdr:row>
      <xdr:rowOff>180976</xdr:rowOff>
    </xdr:from>
    <xdr:to>
      <xdr:col>1</xdr:col>
      <xdr:colOff>1214088</xdr:colOff>
      <xdr:row>3</xdr:row>
      <xdr:rowOff>68081</xdr:rowOff>
    </xdr:to>
    <xdr:pic>
      <xdr:nvPicPr>
        <xdr:cNvPr id="11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180976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57152</xdr:colOff>
      <xdr:row>0</xdr:row>
      <xdr:rowOff>180976</xdr:rowOff>
    </xdr:from>
    <xdr:to>
      <xdr:col>1</xdr:col>
      <xdr:colOff>1214089</xdr:colOff>
      <xdr:row>3</xdr:row>
      <xdr:rowOff>68081</xdr:rowOff>
    </xdr:to>
    <xdr:pic>
      <xdr:nvPicPr>
        <xdr:cNvPr id="9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2" y="180976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57152</xdr:colOff>
      <xdr:row>0</xdr:row>
      <xdr:rowOff>180976</xdr:rowOff>
    </xdr:from>
    <xdr:to>
      <xdr:col>1</xdr:col>
      <xdr:colOff>1214089</xdr:colOff>
      <xdr:row>3</xdr:row>
      <xdr:rowOff>68081</xdr:rowOff>
    </xdr:to>
    <xdr:pic>
      <xdr:nvPicPr>
        <xdr:cNvPr id="13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2" y="180976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3</xdr:col>
      <xdr:colOff>930176</xdr:colOff>
      <xdr:row>2</xdr:row>
      <xdr:rowOff>106680</xdr:rowOff>
    </xdr:to>
    <xdr:sp macro="" textlink="">
      <xdr:nvSpPr>
        <xdr:cNvPr id="8" name="Text Box 19"/>
        <xdr:cNvSpPr txBox="1">
          <a:spLocks noChangeArrowheads="1"/>
        </xdr:cNvSpPr>
      </xdr:nvSpPr>
      <xdr:spPr bwMode="auto">
        <a:xfrm>
          <a:off x="1882140" y="0"/>
          <a:ext cx="2004596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ES" sz="900" b="0" i="0" u="none" strike="noStrike" baseline="0">
            <a:solidFill>
              <a:srgbClr val="000080"/>
            </a:solidFill>
            <a:latin typeface="Asturica"/>
          </a:endParaRPr>
        </a:p>
      </xdr:txBody>
    </xdr:sp>
    <xdr:clientData/>
  </xdr:twoCellAnchor>
  <xdr:twoCellAnchor>
    <xdr:from>
      <xdr:col>1</xdr:col>
      <xdr:colOff>57151</xdr:colOff>
      <xdr:row>0</xdr:row>
      <xdr:rowOff>180976</xdr:rowOff>
    </xdr:from>
    <xdr:to>
      <xdr:col>1</xdr:col>
      <xdr:colOff>1214088</xdr:colOff>
      <xdr:row>3</xdr:row>
      <xdr:rowOff>68081</xdr:rowOff>
    </xdr:to>
    <xdr:pic>
      <xdr:nvPicPr>
        <xdr:cNvPr id="9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180976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4</xdr:col>
      <xdr:colOff>320576</xdr:colOff>
      <xdr:row>2</xdr:row>
      <xdr:rowOff>106680</xdr:rowOff>
    </xdr:to>
    <xdr:sp macro="" textlink="">
      <xdr:nvSpPr>
        <xdr:cNvPr id="8" name="Text Box 19"/>
        <xdr:cNvSpPr txBox="1">
          <a:spLocks noChangeArrowheads="1"/>
        </xdr:cNvSpPr>
      </xdr:nvSpPr>
      <xdr:spPr bwMode="auto">
        <a:xfrm>
          <a:off x="1661160" y="0"/>
          <a:ext cx="2004596" cy="487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es-ES" sz="900" b="0" i="0" u="none" strike="noStrike" baseline="0">
            <a:solidFill>
              <a:srgbClr val="000080"/>
            </a:solidFill>
            <a:latin typeface="Asturica"/>
          </a:endParaRPr>
        </a:p>
      </xdr:txBody>
    </xdr: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781089</xdr:colOff>
      <xdr:row>6</xdr:row>
      <xdr:rowOff>28804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1661160" y="571500"/>
          <a:ext cx="1611669" cy="40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45720" rIns="0" bIns="45720" anchor="t" upright="1"/>
        <a:lstStyle/>
        <a:p>
          <a:pPr algn="l" rtl="0">
            <a:defRPr sz="1000"/>
          </a:pPr>
          <a:endParaRPr lang="es-ES" sz="700" b="0" i="0" u="none" strike="noStrike" baseline="0">
            <a:solidFill>
              <a:srgbClr val="000080"/>
            </a:solidFill>
            <a:latin typeface="Asturica"/>
          </a:endParaRPr>
        </a:p>
      </xdr:txBody>
    </xdr:sp>
    <xdr:clientData/>
  </xdr:twoCellAnchor>
  <xdr:twoCellAnchor>
    <xdr:from>
      <xdr:col>1</xdr:col>
      <xdr:colOff>57151</xdr:colOff>
      <xdr:row>0</xdr:row>
      <xdr:rowOff>180976</xdr:rowOff>
    </xdr:from>
    <xdr:to>
      <xdr:col>1</xdr:col>
      <xdr:colOff>1214088</xdr:colOff>
      <xdr:row>3</xdr:row>
      <xdr:rowOff>68081</xdr:rowOff>
    </xdr:to>
    <xdr:pic>
      <xdr:nvPicPr>
        <xdr:cNvPr id="11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180976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3</xdr:row>
      <xdr:rowOff>0</xdr:rowOff>
    </xdr:from>
    <xdr:to>
      <xdr:col>3</xdr:col>
      <xdr:colOff>536402</xdr:colOff>
      <xdr:row>6</xdr:row>
      <xdr:rowOff>20337</xdr:rowOff>
    </xdr:to>
    <xdr:sp macro="" textlink="">
      <xdr:nvSpPr>
        <xdr:cNvPr id="10" name="Text Box 18"/>
        <xdr:cNvSpPr txBox="1">
          <a:spLocks noChangeArrowheads="1"/>
        </xdr:cNvSpPr>
      </xdr:nvSpPr>
      <xdr:spPr bwMode="auto">
        <a:xfrm>
          <a:off x="2887133" y="584200"/>
          <a:ext cx="1611669" cy="4098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45720" rIns="0" bIns="45720" anchor="t" upright="1"/>
        <a:lstStyle/>
        <a:p>
          <a:pPr algn="l" rtl="0">
            <a:defRPr sz="1000"/>
          </a:pPr>
          <a:endParaRPr lang="es-ES" sz="700" b="0" i="0" u="none" strike="noStrike" baseline="0">
            <a:solidFill>
              <a:srgbClr val="000080"/>
            </a:solidFill>
            <a:latin typeface="Asturica"/>
          </a:endParaRPr>
        </a:p>
      </xdr:txBody>
    </xdr:sp>
    <xdr:clientData/>
  </xdr:twoCellAnchor>
  <xdr:twoCellAnchor>
    <xdr:from>
      <xdr:col>1</xdr:col>
      <xdr:colOff>57151</xdr:colOff>
      <xdr:row>0</xdr:row>
      <xdr:rowOff>180976</xdr:rowOff>
    </xdr:from>
    <xdr:to>
      <xdr:col>1</xdr:col>
      <xdr:colOff>1214088</xdr:colOff>
      <xdr:row>3</xdr:row>
      <xdr:rowOff>68081</xdr:rowOff>
    </xdr:to>
    <xdr:pic>
      <xdr:nvPicPr>
        <xdr:cNvPr id="12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180976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0</xdr:row>
      <xdr:rowOff>180976</xdr:rowOff>
    </xdr:from>
    <xdr:to>
      <xdr:col>1</xdr:col>
      <xdr:colOff>1214088</xdr:colOff>
      <xdr:row>3</xdr:row>
      <xdr:rowOff>68081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180976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7143</xdr:colOff>
      <xdr:row>34</xdr:row>
      <xdr:rowOff>71438</xdr:rowOff>
    </xdr:from>
    <xdr:to>
      <xdr:col>7</xdr:col>
      <xdr:colOff>892968</xdr:colOff>
      <xdr:row>36</xdr:row>
      <xdr:rowOff>14288</xdr:rowOff>
    </xdr:to>
    <xdr:sp macro="" textlink="">
      <xdr:nvSpPr>
        <xdr:cNvPr id="13" name="Rectangle 22"/>
        <xdr:cNvSpPr>
          <a:spLocks noChangeArrowheads="1"/>
        </xdr:cNvSpPr>
      </xdr:nvSpPr>
      <xdr:spPr bwMode="auto">
        <a:xfrm>
          <a:off x="6174581" y="6262688"/>
          <a:ext cx="885825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0" rIns="0" bIns="0" anchor="t"/>
        <a:lstStyle/>
        <a:p>
          <a:pPr algn="l" rtl="0">
            <a:defRPr sz="1000"/>
          </a:pPr>
          <a:r>
            <a:rPr lang="es-ES" sz="800" b="0" i="0" u="none" strike="noStrike" baseline="0">
              <a:solidFill>
                <a:srgbClr val="000080"/>
              </a:solidFill>
              <a:latin typeface="Calibri"/>
              <a:cs typeface="Calibri"/>
            </a:rPr>
            <a:t>Dirección General de Finanzas y Economía</a:t>
          </a: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s-ES" sz="800" b="0" i="0" u="none" strike="noStrike" baseline="0">
            <a:solidFill>
              <a:srgbClr val="00008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57151</xdr:colOff>
      <xdr:row>0</xdr:row>
      <xdr:rowOff>180976</xdr:rowOff>
    </xdr:from>
    <xdr:to>
      <xdr:col>1</xdr:col>
      <xdr:colOff>1214088</xdr:colOff>
      <xdr:row>3</xdr:row>
      <xdr:rowOff>68081</xdr:rowOff>
    </xdr:to>
    <xdr:pic>
      <xdr:nvPicPr>
        <xdr:cNvPr id="10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180976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57152</xdr:colOff>
      <xdr:row>0</xdr:row>
      <xdr:rowOff>180976</xdr:rowOff>
    </xdr:from>
    <xdr:to>
      <xdr:col>1</xdr:col>
      <xdr:colOff>1214089</xdr:colOff>
      <xdr:row>3</xdr:row>
      <xdr:rowOff>68081</xdr:rowOff>
    </xdr:to>
    <xdr:pic>
      <xdr:nvPicPr>
        <xdr:cNvPr id="9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2" y="180976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0</xdr:row>
      <xdr:rowOff>180976</xdr:rowOff>
    </xdr:from>
    <xdr:to>
      <xdr:col>1</xdr:col>
      <xdr:colOff>1214088</xdr:colOff>
      <xdr:row>3</xdr:row>
      <xdr:rowOff>106181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180976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57152</xdr:colOff>
      <xdr:row>0</xdr:row>
      <xdr:rowOff>180976</xdr:rowOff>
    </xdr:from>
    <xdr:to>
      <xdr:col>1</xdr:col>
      <xdr:colOff>1214089</xdr:colOff>
      <xdr:row>3</xdr:row>
      <xdr:rowOff>68081</xdr:rowOff>
    </xdr:to>
    <xdr:pic>
      <xdr:nvPicPr>
        <xdr:cNvPr id="9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2" y="180976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57152</xdr:colOff>
      <xdr:row>0</xdr:row>
      <xdr:rowOff>180976</xdr:rowOff>
    </xdr:from>
    <xdr:to>
      <xdr:col>1</xdr:col>
      <xdr:colOff>1214089</xdr:colOff>
      <xdr:row>3</xdr:row>
      <xdr:rowOff>68081</xdr:rowOff>
    </xdr:to>
    <xdr:pic>
      <xdr:nvPicPr>
        <xdr:cNvPr id="13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2" y="180976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57151</xdr:colOff>
      <xdr:row>0</xdr:row>
      <xdr:rowOff>180976</xdr:rowOff>
    </xdr:from>
    <xdr:to>
      <xdr:col>1</xdr:col>
      <xdr:colOff>1214088</xdr:colOff>
      <xdr:row>3</xdr:row>
      <xdr:rowOff>68081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1" y="180976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57152</xdr:colOff>
      <xdr:row>0</xdr:row>
      <xdr:rowOff>180976</xdr:rowOff>
    </xdr:from>
    <xdr:to>
      <xdr:col>1</xdr:col>
      <xdr:colOff>1214089</xdr:colOff>
      <xdr:row>3</xdr:row>
      <xdr:rowOff>68081</xdr:rowOff>
    </xdr:to>
    <xdr:pic>
      <xdr:nvPicPr>
        <xdr:cNvPr id="11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2" y="180976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57152</xdr:colOff>
      <xdr:row>0</xdr:row>
      <xdr:rowOff>180976</xdr:rowOff>
    </xdr:from>
    <xdr:to>
      <xdr:col>1</xdr:col>
      <xdr:colOff>1214089</xdr:colOff>
      <xdr:row>3</xdr:row>
      <xdr:rowOff>68081</xdr:rowOff>
    </xdr:to>
    <xdr:pic>
      <xdr:nvPicPr>
        <xdr:cNvPr id="8" name="Imagen 202197494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2" y="180976"/>
          <a:ext cx="1156937" cy="4586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la2" displayName="Tabla2" ref="B14:E20" totalsRowShown="0" headerRowDxfId="137" dataDxfId="136" headerRowCellStyle="Normal 2" dataCellStyle="Normal 2">
  <tableColumns count="4">
    <tableColumn id="1" name="Columna1" dataDxfId="135" dataCellStyle="Normal 2"/>
    <tableColumn id="2" name="2021" dataDxfId="134" dataCellStyle="Normal 2"/>
    <tableColumn id="3" name="2022" dataDxfId="133" dataCellStyle="Normal 2"/>
    <tableColumn id="5" name="Variación % 22-21" dataDxfId="132" dataCellStyle="Normal 2">
      <calculatedColumnFormula>+(Tabla2[[#This Row],[2022]]/Tabla2[[#This Row],[2021]])-1</calculatedColumnFormula>
    </tableColumn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id="9" name="Tabla2347910" displayName="Tabla2347910" ref="B14:H17" totalsRowShown="0" headerRowDxfId="59" dataDxfId="58" headerRowCellStyle="Normal 2" dataCellStyle="Normal 2">
  <tableColumns count="7">
    <tableColumn id="1" name="Columna1" dataDxfId="57" dataCellStyle="Normal 2"/>
    <tableColumn id="2" name="2017" dataDxfId="56" dataCellStyle="Normal 2"/>
    <tableColumn id="3" name="2018" dataDxfId="55" dataCellStyle="Normal 2"/>
    <tableColumn id="5" name="2019" dataDxfId="54" dataCellStyle="Normal 2"/>
    <tableColumn id="4" name="2020" dataDxfId="53" dataCellStyle="Normal 2"/>
    <tableColumn id="6" name="2021" dataDxfId="52" dataCellStyle="Normal 2"/>
    <tableColumn id="7" name="2022" dataDxfId="51" dataCellStyle="Normal 2"/>
  </tableColumns>
  <tableStyleInfo name="TableStyleLight2" showFirstColumn="0" showLastColumn="0" showRowStripes="1" showColumnStripes="0"/>
</table>
</file>

<file path=xl/tables/table11.xml><?xml version="1.0" encoding="utf-8"?>
<table xmlns="http://schemas.openxmlformats.org/spreadsheetml/2006/main" id="10" name="Tabla234791011" displayName="Tabla234791011" ref="B14:G17" totalsRowShown="0" headerRowDxfId="50" dataDxfId="49" headerRowCellStyle="Normal 2" dataCellStyle="Normal 2">
  <tableColumns count="6">
    <tableColumn id="1" name="Columna1" dataDxfId="48" dataCellStyle="Normal 2"/>
    <tableColumn id="2" name="Entre 0 y 3" dataDxfId="47" dataCellStyle="Normal 2"/>
    <tableColumn id="3" name="Entre 4 y 6" dataDxfId="46" dataCellStyle="Normal 2"/>
    <tableColumn id="5" name="Entre 7 y 15" dataDxfId="45" dataCellStyle="Normal 2"/>
    <tableColumn id="4" name="Más de 15" dataDxfId="44" dataCellStyle="Normal 2"/>
    <tableColumn id="6" name="Total" dataDxfId="43" dataCellStyle="Normal 2"/>
  </tableColumns>
  <tableStyleInfo name="TableStyleLight2" showFirstColumn="0" showLastColumn="0" showRowStripes="1" showColumnStripes="0"/>
</table>
</file>

<file path=xl/tables/table12.xml><?xml version="1.0" encoding="utf-8"?>
<table xmlns="http://schemas.openxmlformats.org/spreadsheetml/2006/main" id="11" name="Tabla23479101112" displayName="Tabla23479101112" ref="B14:G17" totalsRowShown="0" headerRowDxfId="42" dataDxfId="41" headerRowCellStyle="Normal 2" dataCellStyle="Normal 2">
  <tableColumns count="6">
    <tableColumn id="1" name="Columna1" dataDxfId="40" dataCellStyle="Normal 2"/>
    <tableColumn id="2" name="Personal de dirección" dataDxfId="39" dataCellStyle="Normal 2"/>
    <tableColumn id="3" name="Empleados " dataDxfId="38" dataCellStyle="Normal 2"/>
    <tableColumn id="5" name="Otro personal" dataDxfId="37" dataCellStyle="Normal 2"/>
    <tableColumn id="4" name="Colaboradores" dataDxfId="36" dataCellStyle="Normal 2"/>
    <tableColumn id="6" name="Total" dataDxfId="35" dataCellStyle="Normal 2"/>
  </tableColumns>
  <tableStyleInfo name="TableStyleLight2" showFirstColumn="0" showLastColumn="0" showRowStripes="1" showColumnStripes="0"/>
</table>
</file>

<file path=xl/tables/table13.xml><?xml version="1.0" encoding="utf-8"?>
<table xmlns="http://schemas.openxmlformats.org/spreadsheetml/2006/main" id="14" name="Tabla23415" displayName="Tabla23415" ref="B15:H17" totalsRowShown="0" headerRowDxfId="34" dataDxfId="33" headerRowCellStyle="Normal 2" dataCellStyle="Normal 2">
  <tableColumns count="7">
    <tableColumn id="1" name="Columna1" dataDxfId="32" dataCellStyle="Normal 2"/>
    <tableColumn id="2" name="2017" dataDxfId="31" dataCellStyle="Normal 2"/>
    <tableColumn id="3" name="2018" dataDxfId="30" dataCellStyle="Normal 2"/>
    <tableColumn id="5" name="2019" dataDxfId="29" dataCellStyle="Normal 2"/>
    <tableColumn id="4" name="2020" dataDxfId="28" dataCellStyle="Normal 2"/>
    <tableColumn id="6" name="2021" dataDxfId="27" dataCellStyle="Normal 2"/>
    <tableColumn id="7" name="2022" dataDxfId="26" dataCellStyle="Normal 2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id="15" name="Tabla2341516" displayName="Tabla2341516" ref="B15:H17" totalsRowShown="0" headerRowDxfId="25" dataDxfId="24" headerRowCellStyle="Normal 2" dataCellStyle="Normal 2">
  <tableColumns count="7">
    <tableColumn id="1" name="Columna1" dataDxfId="23" dataCellStyle="Normal 2"/>
    <tableColumn id="2" name="2017" dataDxfId="22" dataCellStyle="Normal 2"/>
    <tableColumn id="3" name="2018" dataDxfId="21" dataCellStyle="Normal 2"/>
    <tableColumn id="5" name="2019" dataDxfId="20" dataCellStyle="Normal 2"/>
    <tableColumn id="4" name="2020" dataDxfId="19" dataCellStyle="Normal 2"/>
    <tableColumn id="6" name="2021" dataDxfId="18" dataCellStyle="Normal 2"/>
    <tableColumn id="7" name="2022" dataDxfId="17" dataCellStyle="Normal 2"/>
  </tableColumns>
  <tableStyleInfo name="TableStyleLight2" showFirstColumn="0" showLastColumn="0" showRowStripes="1" showColumnStripes="0"/>
</table>
</file>

<file path=xl/tables/table15.xml><?xml version="1.0" encoding="utf-8"?>
<table xmlns="http://schemas.openxmlformats.org/spreadsheetml/2006/main" id="16" name="Tabla234151617" displayName="Tabla234151617" ref="B14:G23" totalsRowShown="0" headerRowDxfId="16" dataDxfId="15" headerRowCellStyle="Normal 2" dataCellStyle="Normal 2">
  <tableColumns count="6">
    <tableColumn id="1" name="Columna1" dataDxfId="14" dataCellStyle="Normal 2"/>
    <tableColumn id="2" name="Personal de dirección" dataDxfId="13" dataCellStyle="Normal 2"/>
    <tableColumn id="3" name="Empleados " dataDxfId="12" dataCellStyle="Normal 2"/>
    <tableColumn id="5" name="Otro personal (incluidos colaboradores)" dataDxfId="11" dataCellStyle="Normal 2"/>
    <tableColumn id="6" name="Total" dataDxfId="10" dataCellStyle="Normal 2"/>
    <tableColumn id="4" name="Columna2" dataDxfId="9" dataCellStyle="Normal 2">
      <calculatedColumnFormula>+Tabla234151617[[#This Row],[Personal de dirección]]+Tabla234151617[[#This Row],[Empleados ]]+Tabla234151617[[#This Row],[Otro personal (incluidos colaboradores)]]</calculatedColumnFormula>
    </tableColumn>
  </tableColumns>
  <tableStyleInfo name="TableStyleLight2" showFirstColumn="0" showLastColumn="0" showRowStripes="1" showColumnStripes="0"/>
</table>
</file>

<file path=xl/tables/table16.xml><?xml version="1.0" encoding="utf-8"?>
<table xmlns="http://schemas.openxmlformats.org/spreadsheetml/2006/main" id="17" name="Tabla23415161718" displayName="Tabla23415161718" ref="B15:H17" totalsRowShown="0" headerRowDxfId="8" dataDxfId="7" headerRowCellStyle="Normal 2" dataCellStyle="Normal 2">
  <tableColumns count="7">
    <tableColumn id="1" name="Columna1" dataDxfId="6" dataCellStyle="Normal 2"/>
    <tableColumn id="2" name="2017" dataDxfId="5" dataCellStyle="Normal 2"/>
    <tableColumn id="3" name="2018" dataDxfId="4" dataCellStyle="Normal 2"/>
    <tableColumn id="5" name="2019" dataDxfId="3" dataCellStyle="Normal 2"/>
    <tableColumn id="4" name="2020" dataDxfId="2" dataCellStyle="Normal 2"/>
    <tableColumn id="6" name="2021" dataDxfId="1" dataCellStyle="Normal 2"/>
    <tableColumn id="7" name="2022" dataDxfId="0" dataCellStyle="Normal 2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id="2" name="Tabla23" displayName="Tabla23" ref="B14:E20" totalsRowShown="0" headerRowDxfId="131" dataDxfId="130" headerRowCellStyle="Normal 2" dataCellStyle="Normal 2">
  <tableColumns count="4">
    <tableColumn id="1" name="Columna1" dataDxfId="129" dataCellStyle="Normal 2"/>
    <tableColumn id="2" name="2021" dataDxfId="128" dataCellStyle="Normal 2"/>
    <tableColumn id="3" name="2022" dataDxfId="127" dataCellStyle="Normal 2"/>
    <tableColumn id="5" name="Variación % 22-21" dataDxfId="126" dataCellStyle="Normal 2">
      <calculatedColumnFormula>+(Tabla23[[#This Row],[2022]]/Tabla23[[#This Row],[2021]])-1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id="3" name="Tabla234" displayName="Tabla234" ref="B14:G16" totalsRowShown="0" headerRowDxfId="125" dataDxfId="124" headerRowCellStyle="Normal 2" dataCellStyle="Normal 2">
  <tableColumns count="6">
    <tableColumn id="1" name="Columna1" dataDxfId="123" dataCellStyle="Normal 2"/>
    <tableColumn id="2" name="2018" dataDxfId="122" dataCellStyle="Normal 2"/>
    <tableColumn id="3" name="2019" dataDxfId="121" dataCellStyle="Normal 2"/>
    <tableColumn id="5" name="2020" dataDxfId="120" dataCellStyle="Normal 2"/>
    <tableColumn id="4" name="2021" dataDxfId="119" dataCellStyle="Normal 2"/>
    <tableColumn id="6" name="2022" dataDxfId="118" dataCellStyle="Normal 2"/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id="13" name="Tabla23414" displayName="Tabla23414" ref="B15:H17" totalsRowShown="0" headerRowDxfId="117" dataDxfId="116" headerRowCellStyle="Normal 2" dataCellStyle="Normal 2">
  <tableColumns count="7">
    <tableColumn id="1" name="Columna1" dataDxfId="115" dataCellStyle="Normal 2"/>
    <tableColumn id="2" name="Total primas" dataDxfId="114" dataCellStyle="Normal 2"/>
    <tableColumn id="3" name="% sobre total intermediado" dataDxfId="113" dataCellStyle="Porcentaje"/>
    <tableColumn id="5" name="Total primas2" dataDxfId="112" dataCellStyle="Normal 2"/>
    <tableColumn id="4" name="% sobre total intermediado3" dataDxfId="111" dataCellStyle="Porcentaje"/>
    <tableColumn id="6" name="Total primas22" dataDxfId="110" dataCellStyle="Normal 2"/>
    <tableColumn id="8" name="% sobre total intermediado32" dataDxfId="109" dataCellStyle="Porcentaje"/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id="4" name="Tabla235" displayName="Tabla235" ref="B14:F18" totalsRowCount="1" headerRowDxfId="108" dataDxfId="107" headerRowCellStyle="Normal 2" dataCellStyle="Normal 2">
  <tableColumns count="5">
    <tableColumn id="1" name="Columna1" dataDxfId="106" totalsRowDxfId="105" dataCellStyle="Normal 2"/>
    <tableColumn id="2" name="Total primas" dataDxfId="104" totalsRowDxfId="103" dataCellStyle="Normal 2"/>
    <tableColumn id="3" name="% sobre total intermediado" dataDxfId="102" totalsRowDxfId="101" dataCellStyle="Porcentaje"/>
    <tableColumn id="5" name="Total primas2" dataDxfId="100" totalsRowDxfId="99" dataCellStyle="Normal 2"/>
    <tableColumn id="4" name="% sobre total intermediado3" dataDxfId="98" totalsRowDxfId="97" dataCellStyle="Normal 2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id="5" name="Tabla2356" displayName="Tabla2356" ref="B14:F18" totalsRowCount="1" headerRowDxfId="96" dataDxfId="95" headerRowCellStyle="Normal 2" dataCellStyle="Normal 2">
  <tableColumns count="5">
    <tableColumn id="1" name="Columna1" dataDxfId="94" totalsRowDxfId="93" dataCellStyle="Normal 2"/>
    <tableColumn id="2" name="Total primas" dataDxfId="92" totalsRowDxfId="91" dataCellStyle="Normal 2"/>
    <tableColumn id="3" name="% sobre total intermediado" dataDxfId="90" totalsRowDxfId="89" dataCellStyle="Porcentaje"/>
    <tableColumn id="5" name="Total primas2" dataDxfId="88" totalsRowDxfId="87" dataCellStyle="Normal 2"/>
    <tableColumn id="4" name="% sobre total intermediado3" dataDxfId="86" totalsRowDxfId="85" dataCellStyle="Normal 2"/>
  </tableColumns>
  <tableStyleInfo name="TableStyleLight2" showFirstColumn="0" showLastColumn="0" showRowStripes="1" showColumnStripes="0"/>
</table>
</file>

<file path=xl/tables/table7.xml><?xml version="1.0" encoding="utf-8"?>
<table xmlns="http://schemas.openxmlformats.org/spreadsheetml/2006/main" id="6" name="Tabla2347" displayName="Tabla2347" ref="B14:G20" totalsRowShown="0" headerRowDxfId="84" dataDxfId="83" headerRowCellStyle="Normal 2" dataCellStyle="Normal 2">
  <tableColumns count="6">
    <tableColumn id="1" name="Columna1" dataDxfId="82" dataCellStyle="Normal 2"/>
    <tableColumn id="2" name="2018" dataDxfId="81" dataCellStyle="Normal 2"/>
    <tableColumn id="3" name="2019" dataDxfId="80" dataCellStyle="Normal 2"/>
    <tableColumn id="5" name="2020" dataDxfId="79" dataCellStyle="Normal 2"/>
    <tableColumn id="4" name="2021" dataDxfId="78" dataCellStyle="Normal 2"/>
    <tableColumn id="6" name="2022" dataDxfId="77" dataCellStyle="Normal 2"/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id="7" name="Tabla23478" displayName="Tabla23478" ref="B14:G20" totalsRowShown="0" headerRowDxfId="76" dataDxfId="75" headerRowCellStyle="Normal 2" dataCellStyle="Normal 2">
  <tableColumns count="6">
    <tableColumn id="1" name="Columna1" dataDxfId="74" dataCellStyle="Normal 2"/>
    <tableColumn id="2" name="2018" dataDxfId="73" dataCellStyle="Normal 2"/>
    <tableColumn id="3" name="2019" dataDxfId="72" dataCellStyle="Normal 2"/>
    <tableColumn id="5" name="2020" dataDxfId="71" dataCellStyle="Normal 2"/>
    <tableColumn id="4" name="2021" dataDxfId="70" dataCellStyle="Normal 2"/>
    <tableColumn id="6" name="2022" dataDxfId="69" dataCellStyle="Normal 2"/>
  </tableColumns>
  <tableStyleInfo name="TableStyleLight2" showFirstColumn="0" showLastColumn="0" showRowStripes="1" showColumnStripes="0"/>
</table>
</file>

<file path=xl/tables/table9.xml><?xml version="1.0" encoding="utf-8"?>
<table xmlns="http://schemas.openxmlformats.org/spreadsheetml/2006/main" id="8" name="Tabla23479" displayName="Tabla23479" ref="B14:H17" totalsRowShown="0" headerRowDxfId="68" dataDxfId="67" headerRowCellStyle="Normal 2" dataCellStyle="Normal 2">
  <tableColumns count="7">
    <tableColumn id="1" name="Columna1" dataDxfId="66" dataCellStyle="Normal 2"/>
    <tableColumn id="2" name="2017" dataDxfId="65" dataCellStyle="Normal 2"/>
    <tableColumn id="3" name="2018" dataDxfId="64" dataCellStyle="Normal 2"/>
    <tableColumn id="5" name="2019" dataDxfId="63" dataCellStyle="Normal 2"/>
    <tableColumn id="4" name="2020" dataDxfId="62" dataCellStyle="Normal 2"/>
    <tableColumn id="6" name="2021" dataDxfId="61" dataCellStyle="Normal 2"/>
    <tableColumn id="7" name="2022" dataDxfId="60" dataCellStyle="Normal 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3.x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5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showGridLines="0" tabSelected="1" zoomScaleNormal="100" workbookViewId="0"/>
  </sheetViews>
  <sheetFormatPr baseColWidth="10" defaultColWidth="11.42578125" defaultRowHeight="15" x14ac:dyDescent="0.25"/>
  <cols>
    <col min="1" max="2" width="3.7109375" style="1" customWidth="1"/>
    <col min="3" max="3" width="4.28515625" style="1" customWidth="1"/>
    <col min="4" max="4" width="66.7109375" style="1" customWidth="1"/>
    <col min="5" max="10" width="11.42578125" style="1"/>
    <col min="11" max="11" width="26.28515625" style="1" customWidth="1"/>
    <col min="12" max="16384" width="11.42578125" style="1"/>
  </cols>
  <sheetData>
    <row r="1" spans="1:9" ht="15" customHeight="1" x14ac:dyDescent="0.25">
      <c r="B1"/>
    </row>
    <row r="2" spans="1:9" ht="15" customHeight="1" x14ac:dyDescent="0.25">
      <c r="B2"/>
    </row>
    <row r="3" spans="1:9" ht="15" customHeight="1" x14ac:dyDescent="0.25">
      <c r="B3"/>
    </row>
    <row r="4" spans="1:9" ht="15" customHeight="1" x14ac:dyDescent="0.25">
      <c r="B4"/>
    </row>
    <row r="5" spans="1:9" ht="12" customHeight="1" x14ac:dyDescent="0.3">
      <c r="B5" s="103" t="s">
        <v>107</v>
      </c>
      <c r="C5" s="2"/>
      <c r="D5" s="2"/>
      <c r="E5" s="2"/>
    </row>
    <row r="6" spans="1:9" ht="12" customHeight="1" x14ac:dyDescent="0.3">
      <c r="B6" s="104" t="s">
        <v>108</v>
      </c>
      <c r="C6" s="2"/>
      <c r="D6" s="2"/>
      <c r="E6" s="2"/>
    </row>
    <row r="7" spans="1:9" ht="15" customHeight="1" x14ac:dyDescent="0.3">
      <c r="B7" s="104"/>
      <c r="C7" s="2"/>
      <c r="D7" s="2"/>
      <c r="E7" s="2"/>
    </row>
    <row r="8" spans="1:9" ht="15" customHeight="1" x14ac:dyDescent="0.3">
      <c r="B8" s="2" t="s">
        <v>85</v>
      </c>
    </row>
    <row r="9" spans="1:9" ht="15" customHeight="1" x14ac:dyDescent="0.3">
      <c r="B9" s="3"/>
      <c r="C9" s="3"/>
      <c r="D9" s="3"/>
      <c r="E9" s="3"/>
      <c r="F9" s="3"/>
      <c r="G9" s="3"/>
      <c r="H9" s="3"/>
      <c r="I9" s="3"/>
    </row>
    <row r="10" spans="1:9" ht="15" customHeight="1" x14ac:dyDescent="0.25">
      <c r="A10" s="4"/>
      <c r="B10" s="5"/>
      <c r="C10" s="4"/>
      <c r="D10" s="4"/>
      <c r="E10" s="4"/>
      <c r="F10" s="4"/>
      <c r="G10" s="4"/>
      <c r="H10" s="4"/>
      <c r="I10" s="4"/>
    </row>
    <row r="11" spans="1:9" ht="15" customHeight="1" x14ac:dyDescent="0.25">
      <c r="A11" s="4"/>
      <c r="B11" s="6"/>
      <c r="C11" s="34" t="s">
        <v>60</v>
      </c>
      <c r="D11" s="11" t="s">
        <v>61</v>
      </c>
      <c r="E11" s="4"/>
      <c r="F11" s="4"/>
      <c r="G11" s="4"/>
      <c r="H11" s="4"/>
      <c r="I11" s="4"/>
    </row>
    <row r="12" spans="1:9" ht="15" customHeight="1" x14ac:dyDescent="0.25">
      <c r="A12" s="4"/>
      <c r="B12" s="6"/>
      <c r="C12" s="11"/>
      <c r="D12" s="33" t="s">
        <v>5</v>
      </c>
      <c r="E12" s="4"/>
      <c r="F12" s="4"/>
      <c r="G12" s="4"/>
      <c r="H12" s="4"/>
      <c r="I12" s="4"/>
    </row>
    <row r="13" spans="1:9" ht="15" customHeight="1" x14ac:dyDescent="0.25">
      <c r="A13" s="4"/>
      <c r="B13" s="6"/>
      <c r="C13" s="4"/>
      <c r="D13" s="33" t="s">
        <v>11</v>
      </c>
      <c r="E13" s="4"/>
      <c r="F13" s="4"/>
      <c r="G13" s="4"/>
      <c r="H13" s="4"/>
      <c r="I13" s="4"/>
    </row>
    <row r="14" spans="1:9" ht="15" customHeight="1" x14ac:dyDescent="0.25">
      <c r="A14" s="4"/>
      <c r="B14" s="6"/>
      <c r="C14" s="4"/>
      <c r="D14" s="33" t="s">
        <v>18</v>
      </c>
      <c r="E14" s="8"/>
      <c r="F14" s="8"/>
      <c r="G14" s="4"/>
      <c r="H14" s="4"/>
      <c r="I14" s="4"/>
    </row>
    <row r="15" spans="1:9" ht="15" customHeight="1" x14ac:dyDescent="0.25">
      <c r="A15" s="4"/>
      <c r="B15" s="6"/>
      <c r="C15" s="4"/>
      <c r="D15" s="33" t="s">
        <v>64</v>
      </c>
      <c r="E15" s="8"/>
      <c r="F15" s="8"/>
      <c r="G15" s="4"/>
      <c r="H15" s="4"/>
      <c r="I15" s="4"/>
    </row>
    <row r="16" spans="1:9" ht="15" customHeight="1" x14ac:dyDescent="0.25">
      <c r="A16" s="4"/>
      <c r="B16" s="6"/>
      <c r="C16" s="4"/>
      <c r="D16" s="33" t="s">
        <v>65</v>
      </c>
      <c r="E16" s="8"/>
      <c r="F16" s="8"/>
      <c r="G16" s="4"/>
      <c r="H16" s="4"/>
      <c r="I16" s="4"/>
    </row>
    <row r="17" spans="1:9" ht="15" customHeight="1" x14ac:dyDescent="0.25">
      <c r="A17" s="4"/>
      <c r="B17" s="6"/>
      <c r="C17" s="4"/>
      <c r="D17" s="33" t="s">
        <v>66</v>
      </c>
      <c r="E17" s="8"/>
      <c r="F17" s="8"/>
      <c r="G17" s="4"/>
      <c r="H17" s="4"/>
      <c r="I17" s="4"/>
    </row>
    <row r="18" spans="1:9" ht="15" customHeight="1" x14ac:dyDescent="0.25">
      <c r="A18" s="4"/>
      <c r="B18" s="6"/>
      <c r="C18" s="4"/>
      <c r="D18" s="33" t="s">
        <v>56</v>
      </c>
      <c r="E18" s="8"/>
      <c r="F18" s="8"/>
      <c r="G18" s="4"/>
      <c r="H18" s="4"/>
      <c r="I18" s="4"/>
    </row>
    <row r="19" spans="1:9" ht="15" customHeight="1" x14ac:dyDescent="0.25">
      <c r="A19" s="4"/>
      <c r="B19" s="6"/>
      <c r="C19" s="4"/>
      <c r="D19" s="33" t="s">
        <v>57</v>
      </c>
      <c r="E19" s="8"/>
      <c r="F19" s="8"/>
      <c r="G19" s="4"/>
      <c r="H19" s="4"/>
      <c r="I19" s="4"/>
    </row>
    <row r="20" spans="1:9" ht="15" customHeight="1" x14ac:dyDescent="0.25">
      <c r="A20" s="4"/>
      <c r="B20" s="6"/>
      <c r="C20" s="4"/>
      <c r="D20" s="33" t="s">
        <v>31</v>
      </c>
      <c r="E20" s="8"/>
      <c r="F20" s="8"/>
      <c r="G20" s="4"/>
      <c r="H20" s="4"/>
      <c r="I20" s="4"/>
    </row>
    <row r="21" spans="1:9" ht="15" customHeight="1" x14ac:dyDescent="0.25">
      <c r="A21" s="4"/>
      <c r="B21" s="6"/>
      <c r="C21" s="4"/>
      <c r="D21" s="33" t="s">
        <v>32</v>
      </c>
      <c r="E21" s="8"/>
      <c r="F21" s="8"/>
      <c r="G21" s="4"/>
      <c r="H21" s="4"/>
      <c r="I21" s="4"/>
    </row>
    <row r="22" spans="1:9" ht="15" customHeight="1" x14ac:dyDescent="0.25">
      <c r="A22" s="4"/>
      <c r="B22" s="6"/>
      <c r="C22" s="4"/>
      <c r="D22" s="33" t="s">
        <v>67</v>
      </c>
      <c r="E22" s="8"/>
      <c r="F22" s="8"/>
      <c r="G22" s="4"/>
      <c r="H22" s="4"/>
      <c r="I22" s="4"/>
    </row>
    <row r="23" spans="1:9" ht="15" customHeight="1" x14ac:dyDescent="0.25">
      <c r="A23" s="4"/>
      <c r="B23" s="6"/>
      <c r="C23" s="4"/>
      <c r="D23" s="33" t="s">
        <v>68</v>
      </c>
      <c r="E23" s="4"/>
      <c r="F23" s="4"/>
      <c r="G23" s="4"/>
      <c r="H23" s="4"/>
      <c r="I23" s="4"/>
    </row>
    <row r="24" spans="1:9" ht="15" customHeight="1" x14ac:dyDescent="0.25">
      <c r="A24" s="4"/>
      <c r="B24" s="6"/>
      <c r="C24" s="4"/>
      <c r="D24" s="4"/>
      <c r="E24" s="4"/>
      <c r="F24" s="4"/>
      <c r="G24" s="4"/>
      <c r="H24" s="4"/>
      <c r="I24" s="4"/>
    </row>
    <row r="25" spans="1:9" ht="18.75" customHeight="1" x14ac:dyDescent="0.25">
      <c r="A25" s="4"/>
      <c r="B25" s="6"/>
      <c r="C25" s="34" t="s">
        <v>59</v>
      </c>
      <c r="D25" s="38" t="s">
        <v>78</v>
      </c>
      <c r="E25" s="4"/>
      <c r="F25" s="4"/>
      <c r="G25" s="4"/>
      <c r="H25" s="4"/>
      <c r="I25" s="4"/>
    </row>
    <row r="26" spans="1:9" ht="13.5" customHeight="1" x14ac:dyDescent="0.25">
      <c r="A26" s="4"/>
      <c r="B26" s="6"/>
      <c r="C26" s="34"/>
      <c r="D26" s="38" t="s">
        <v>79</v>
      </c>
      <c r="E26" s="4"/>
      <c r="F26" s="4"/>
      <c r="G26" s="4"/>
      <c r="H26" s="4"/>
      <c r="I26" s="4"/>
    </row>
    <row r="27" spans="1:9" ht="15" customHeight="1" x14ac:dyDescent="0.25">
      <c r="A27" s="4"/>
      <c r="B27" s="6"/>
      <c r="C27" s="4"/>
      <c r="D27" s="33" t="s">
        <v>46</v>
      </c>
      <c r="E27" s="4"/>
      <c r="F27" s="4"/>
      <c r="G27" s="4"/>
      <c r="H27" s="4"/>
      <c r="I27" s="4"/>
    </row>
    <row r="28" spans="1:9" ht="15" customHeight="1" x14ac:dyDescent="0.25">
      <c r="A28" s="4"/>
      <c r="B28" s="6"/>
      <c r="C28" s="4"/>
      <c r="D28" s="7"/>
      <c r="E28" s="4"/>
      <c r="F28" s="4"/>
      <c r="G28" s="4"/>
      <c r="H28" s="4"/>
      <c r="I28" s="4"/>
    </row>
    <row r="29" spans="1:9" ht="15" customHeight="1" x14ac:dyDescent="0.25">
      <c r="A29" s="4"/>
      <c r="B29" s="6"/>
      <c r="C29" s="34" t="s">
        <v>58</v>
      </c>
      <c r="D29" s="11" t="s">
        <v>88</v>
      </c>
      <c r="E29" s="4"/>
      <c r="F29" s="4"/>
      <c r="G29" s="4"/>
      <c r="H29" s="4"/>
      <c r="I29" s="4"/>
    </row>
    <row r="30" spans="1:9" ht="15" customHeight="1" x14ac:dyDescent="0.25">
      <c r="A30" s="4"/>
      <c r="B30" s="6"/>
      <c r="D30" s="11" t="s">
        <v>75</v>
      </c>
      <c r="E30" s="4"/>
      <c r="F30" s="4"/>
      <c r="G30" s="4"/>
      <c r="H30" s="4"/>
      <c r="I30" s="4"/>
    </row>
    <row r="31" spans="1:9" ht="15" customHeight="1" x14ac:dyDescent="0.25">
      <c r="A31" s="4"/>
      <c r="B31" s="6"/>
      <c r="D31" s="33" t="s">
        <v>47</v>
      </c>
      <c r="E31" s="4"/>
      <c r="F31" s="4"/>
      <c r="G31" s="4"/>
      <c r="H31" s="4"/>
      <c r="I31" s="4"/>
    </row>
    <row r="32" spans="1:9" ht="15" customHeight="1" x14ac:dyDescent="0.25">
      <c r="A32" s="4"/>
      <c r="B32" s="6"/>
      <c r="C32" s="4"/>
      <c r="D32" s="33" t="s">
        <v>69</v>
      </c>
      <c r="E32" s="8"/>
      <c r="F32" s="8"/>
      <c r="G32" s="4"/>
      <c r="H32" s="4"/>
      <c r="I32" s="4"/>
    </row>
    <row r="33" spans="1:9" ht="15" customHeight="1" x14ac:dyDescent="0.25">
      <c r="A33" s="4"/>
      <c r="B33" s="6"/>
      <c r="C33" s="4"/>
      <c r="D33" s="33" t="s">
        <v>53</v>
      </c>
      <c r="E33" s="8"/>
      <c r="F33" s="8"/>
      <c r="G33" s="4"/>
      <c r="H33" s="4"/>
      <c r="I33" s="4"/>
    </row>
    <row r="34" spans="1:9" ht="15" customHeight="1" x14ac:dyDescent="0.25">
      <c r="A34" s="4"/>
      <c r="B34" s="6"/>
      <c r="C34" s="4"/>
      <c r="D34" s="8"/>
      <c r="E34" s="8"/>
      <c r="F34" s="8"/>
      <c r="G34" s="4"/>
      <c r="H34" s="4"/>
      <c r="I34" s="4"/>
    </row>
    <row r="35" spans="1:9" ht="15" customHeight="1" x14ac:dyDescent="0.25">
      <c r="A35" s="4"/>
      <c r="B35" s="6"/>
      <c r="C35" s="4"/>
      <c r="D35" s="8"/>
      <c r="E35" s="8"/>
      <c r="F35" s="8"/>
      <c r="G35" s="4"/>
      <c r="H35" s="4"/>
      <c r="I35" s="4"/>
    </row>
  </sheetData>
  <sheetProtection algorithmName="SHA-512" hashValue="UyA4JnhzB6Kz6eWk8782i2ZkDbHXUpJrjc4z5QisZv6nK6SuNdbn2ro3ayaLSUdIdFsZJr7qaVHklTyc7mMOXQ==" saltValue="x8tUfpwYURN9ErjGb4oXHg==" spinCount="100000" sheet="1" objects="1" scenarios="1"/>
  <hyperlinks>
    <hyperlink ref="D13" location="'1.2'!A1" display="1.2 Nueva producción (total primas)"/>
    <hyperlink ref="D14" location="'1.3'!A1" display="1.3 Tasas de crecimiento interanuales de las primas intermediadas"/>
    <hyperlink ref="D15" location="'1.4'!A1" display="1.4 Distribución del volumen total de primas y de la nueva producción por ramos (vida /no vida), 2016"/>
    <hyperlink ref="D12" location="'1.1'!A1" display="1.1 Volumen total de negocio (total primas)"/>
    <hyperlink ref="D16" location="'1.5'!A1" display="1.5 Distribución del volumen total de primas por ramos (vida /no vida) y tipo de corredor, 2016"/>
    <hyperlink ref="D17" location="'1.6'!A1" display="1.6  Distribución de la nueva producción por ramos (vida /no vida) y tipo de corredor, 2016"/>
    <hyperlink ref="D18" location="'1.7'!A1" display="1.7 Sector 'no vida': Distribución del volumen total de primas por principales ramos. Total corredores (personas físicas y sociedades de correduría)"/>
    <hyperlink ref="D19" location="'1.8'!A1" display="1.8 Sector 'no vida': Distribución de la nueva producción por principales ramos. Total corredores (personas físicas y sociedades de correduría)"/>
    <hyperlink ref="D20" location="'1.9'!A1" display="1.9 Evolución del porcentaje de comisión sobre primas intermediadas totales"/>
    <hyperlink ref="D21" location="'1.10'!A1" display="1.10 Evolución del porcentaje de comisión sobre primas intermediadas de nueva producción"/>
    <hyperlink ref="D22" location="'1.11'!A1" display="1.11 Distribución de los corredores según número de entidades aseguradoras con los que trabaja, 2016"/>
    <hyperlink ref="D23" location="'1.12'!A1" display="1.12 Horas dedicadas a formación por categoría profesional, 2016"/>
    <hyperlink ref="D27" location="'2.1'!A1" display="2.1 Tasas de crecimiento interanuales de las primas intermediadas"/>
    <hyperlink ref="D31" location="'3.1'!A1" display="3.1 Tasas de crecimiento interanuales de las primas intermediadas"/>
    <hyperlink ref="D32" location="'3.2'!A1" display="3.2 Personal afecto por categoría profesional, 2016"/>
    <hyperlink ref="D33" location="'3.3'!A1" display="3.3 Evolución de datos contables y laborales"/>
  </hyperlinks>
  <pageMargins left="0.7" right="0.7" top="0.75" bottom="0.75" header="0.3" footer="0.3"/>
  <pageSetup paperSize="9" scale="8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H39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7.7109375" style="9" customWidth="1"/>
    <col min="3" max="17" width="15.7109375" style="9" customWidth="1"/>
    <col min="18" max="16384" width="9.140625" style="9"/>
  </cols>
  <sheetData>
    <row r="1" spans="2:8" ht="15" customHeight="1" x14ac:dyDescent="0.25">
      <c r="B1"/>
      <c r="C1" s="1"/>
      <c r="D1" s="1"/>
    </row>
    <row r="2" spans="2:8" ht="15" customHeight="1" x14ac:dyDescent="0.25">
      <c r="B2"/>
      <c r="C2" s="1"/>
      <c r="D2" s="1"/>
    </row>
    <row r="3" spans="2:8" ht="15" customHeight="1" x14ac:dyDescent="0.25">
      <c r="B3"/>
      <c r="C3" s="1"/>
      <c r="D3" s="1"/>
    </row>
    <row r="4" spans="2:8" ht="15" customHeight="1" x14ac:dyDescent="0.25">
      <c r="B4"/>
      <c r="C4" s="1"/>
      <c r="D4" s="1"/>
    </row>
    <row r="5" spans="2:8" ht="12" customHeight="1" x14ac:dyDescent="0.3">
      <c r="B5" s="103" t="s">
        <v>107</v>
      </c>
      <c r="C5" s="2"/>
      <c r="D5" s="2"/>
    </row>
    <row r="6" spans="2:8" ht="12" customHeight="1" x14ac:dyDescent="0.3">
      <c r="B6" s="104" t="s">
        <v>108</v>
      </c>
      <c r="C6" s="2"/>
      <c r="D6" s="2"/>
    </row>
    <row r="7" spans="2:8" ht="15" customHeight="1" x14ac:dyDescent="0.2"/>
    <row r="8" spans="2:8" ht="15" customHeight="1" x14ac:dyDescent="0.25">
      <c r="B8" s="10" t="s">
        <v>4</v>
      </c>
    </row>
    <row r="9" spans="2:8" ht="15" customHeight="1" x14ac:dyDescent="0.25">
      <c r="B9" s="11"/>
      <c r="C9" s="12"/>
      <c r="D9" s="12"/>
      <c r="E9" s="12"/>
      <c r="F9" s="12"/>
      <c r="G9" s="12"/>
    </row>
    <row r="10" spans="2:8" ht="15" customHeight="1" x14ac:dyDescent="0.25">
      <c r="B10" s="11" t="s">
        <v>94</v>
      </c>
      <c r="C10" s="12"/>
      <c r="D10" s="12"/>
      <c r="E10" s="12"/>
      <c r="F10" s="12"/>
      <c r="G10" s="12"/>
    </row>
    <row r="11" spans="2:8" ht="15" customHeight="1" x14ac:dyDescent="0.25">
      <c r="B11" s="11" t="s">
        <v>100</v>
      </c>
      <c r="C11" s="12"/>
      <c r="D11" s="12"/>
      <c r="E11" s="12"/>
      <c r="F11" s="12"/>
      <c r="G11" s="12"/>
    </row>
    <row r="12" spans="2:8" ht="15" customHeight="1" x14ac:dyDescent="0.2">
      <c r="C12" s="12"/>
      <c r="D12" s="12"/>
      <c r="E12" s="12"/>
      <c r="F12" s="12"/>
      <c r="G12" s="12"/>
    </row>
    <row r="13" spans="2:8" ht="15" customHeight="1" x14ac:dyDescent="0.2">
      <c r="B13" s="13" t="s">
        <v>19</v>
      </c>
      <c r="C13" s="14"/>
      <c r="D13" s="14"/>
      <c r="E13" s="14"/>
      <c r="F13" s="14"/>
      <c r="G13" s="14"/>
    </row>
    <row r="14" spans="2:8" ht="15" customHeight="1" x14ac:dyDescent="0.2">
      <c r="B14" s="15" t="s">
        <v>1</v>
      </c>
      <c r="C14" s="28" t="s">
        <v>62</v>
      </c>
      <c r="D14" s="28" t="s">
        <v>71</v>
      </c>
      <c r="E14" s="28" t="s">
        <v>76</v>
      </c>
      <c r="F14" s="28" t="s">
        <v>80</v>
      </c>
      <c r="G14" s="74" t="s">
        <v>83</v>
      </c>
      <c r="H14" s="74" t="s">
        <v>86</v>
      </c>
    </row>
    <row r="15" spans="2:8" ht="15" customHeight="1" x14ac:dyDescent="0.2">
      <c r="B15" s="41" t="s">
        <v>6</v>
      </c>
      <c r="C15" s="91">
        <v>12.21</v>
      </c>
      <c r="D15" s="92">
        <v>11.51</v>
      </c>
      <c r="E15" s="92">
        <v>12.43</v>
      </c>
      <c r="F15" s="91">
        <v>13.09</v>
      </c>
      <c r="G15" s="93">
        <v>15.1</v>
      </c>
      <c r="H15" s="94">
        <v>12.8</v>
      </c>
    </row>
    <row r="16" spans="2:8" ht="15" customHeight="1" x14ac:dyDescent="0.2">
      <c r="B16" s="64" t="s">
        <v>7</v>
      </c>
      <c r="C16" s="91">
        <v>9.1199999999999992</v>
      </c>
      <c r="D16" s="92">
        <v>8.74</v>
      </c>
      <c r="E16" s="92">
        <v>9.3800000000000008</v>
      </c>
      <c r="F16" s="91">
        <v>10.48</v>
      </c>
      <c r="G16" s="88">
        <v>10.62</v>
      </c>
      <c r="H16" s="90">
        <v>11.32</v>
      </c>
    </row>
    <row r="17" spans="2:8" ht="15" customHeight="1" x14ac:dyDescent="0.2">
      <c r="B17" s="55" t="s">
        <v>2</v>
      </c>
      <c r="C17" s="95">
        <v>9.6999999999999993</v>
      </c>
      <c r="D17" s="95">
        <v>9.2899999999999991</v>
      </c>
      <c r="E17" s="96">
        <v>9.9</v>
      </c>
      <c r="F17" s="97">
        <v>10.92</v>
      </c>
      <c r="G17" s="98">
        <v>11.3</v>
      </c>
      <c r="H17" s="99">
        <v>11.56</v>
      </c>
    </row>
    <row r="18" spans="2:8" ht="15" customHeight="1" x14ac:dyDescent="0.2">
      <c r="B18" s="19"/>
      <c r="C18" s="26"/>
      <c r="D18" s="26"/>
      <c r="E18" s="26"/>
      <c r="F18" s="26"/>
      <c r="G18" s="26"/>
    </row>
    <row r="19" spans="2:8" ht="15" customHeight="1" x14ac:dyDescent="0.2">
      <c r="B19" s="9" t="s">
        <v>12</v>
      </c>
    </row>
    <row r="20" spans="2:8" ht="15" customHeight="1" x14ac:dyDescent="0.2">
      <c r="B20" s="9" t="s">
        <v>13</v>
      </c>
    </row>
    <row r="21" spans="2:8" ht="15" customHeight="1" x14ac:dyDescent="0.2">
      <c r="B21" s="9" t="s">
        <v>14</v>
      </c>
    </row>
    <row r="22" spans="2:8" ht="15" customHeight="1" x14ac:dyDescent="0.2"/>
    <row r="23" spans="2:8" ht="15" customHeight="1" x14ac:dyDescent="0.2">
      <c r="B23" s="22" t="s">
        <v>3</v>
      </c>
    </row>
    <row r="24" spans="2:8" ht="15" customHeight="1" x14ac:dyDescent="0.2"/>
    <row r="25" spans="2:8" ht="15" customHeight="1" x14ac:dyDescent="0.2"/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/>
    <row r="31" spans="2:8" ht="15" customHeight="1" x14ac:dyDescent="0.2"/>
    <row r="32" spans="2:8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</sheetData>
  <sheetProtection algorithmName="SHA-512" hashValue="lBpNoZ5r/D9Kq5PbAVgdcIxVfLa490Xw/LWZymoXsXqawBj54YAyPLIYRc4omrwGPoCbRZIiS8gpyZNZYkI95g==" saltValue="b4rOPdt7FfswZ/MeXb4Mvg==" spinCount="100000" sheet="1" objects="1" scenarios="1"/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1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7.7109375" style="9" customWidth="1"/>
    <col min="3" max="17" width="15.7109375" style="9" customWidth="1"/>
    <col min="18" max="16384" width="9.140625" style="9"/>
  </cols>
  <sheetData>
    <row r="1" spans="2:8" ht="15" customHeight="1" x14ac:dyDescent="0.25">
      <c r="B1"/>
      <c r="C1" s="1"/>
      <c r="D1" s="1"/>
    </row>
    <row r="2" spans="2:8" ht="15" customHeight="1" x14ac:dyDescent="0.25">
      <c r="B2"/>
      <c r="C2" s="1"/>
      <c r="D2" s="1"/>
    </row>
    <row r="3" spans="2:8" ht="15" customHeight="1" x14ac:dyDescent="0.25">
      <c r="B3"/>
      <c r="C3" s="1"/>
      <c r="D3" s="1"/>
    </row>
    <row r="4" spans="2:8" ht="15" customHeight="1" x14ac:dyDescent="0.25">
      <c r="B4"/>
      <c r="C4" s="1"/>
      <c r="D4" s="1"/>
    </row>
    <row r="5" spans="2:8" ht="12" customHeight="1" x14ac:dyDescent="0.3">
      <c r="B5" s="103" t="s">
        <v>107</v>
      </c>
      <c r="C5" s="2"/>
      <c r="D5" s="2"/>
    </row>
    <row r="6" spans="2:8" ht="12" customHeight="1" x14ac:dyDescent="0.3">
      <c r="B6" s="104" t="s">
        <v>108</v>
      </c>
      <c r="C6" s="2"/>
      <c r="D6" s="2"/>
    </row>
    <row r="7" spans="2:8" ht="15" customHeight="1" x14ac:dyDescent="0.2"/>
    <row r="8" spans="2:8" ht="15" customHeight="1" x14ac:dyDescent="0.25">
      <c r="B8" s="10" t="s">
        <v>4</v>
      </c>
    </row>
    <row r="9" spans="2:8" ht="15" customHeight="1" x14ac:dyDescent="0.25">
      <c r="B9" s="11"/>
      <c r="C9" s="12"/>
      <c r="D9" s="12"/>
      <c r="E9" s="12"/>
      <c r="F9" s="12"/>
      <c r="G9" s="12"/>
    </row>
    <row r="10" spans="2:8" ht="15" customHeight="1" x14ac:dyDescent="0.25">
      <c r="B10" s="11" t="s">
        <v>94</v>
      </c>
      <c r="C10" s="12"/>
      <c r="D10" s="12"/>
      <c r="E10" s="12"/>
      <c r="F10" s="12"/>
      <c r="G10" s="12"/>
    </row>
    <row r="11" spans="2:8" ht="15" customHeight="1" x14ac:dyDescent="0.25">
      <c r="B11" s="11" t="s">
        <v>101</v>
      </c>
      <c r="C11" s="12"/>
      <c r="D11" s="12"/>
      <c r="E11" s="12"/>
      <c r="F11" s="12"/>
      <c r="G11" s="12"/>
    </row>
    <row r="12" spans="2:8" ht="15" customHeight="1" x14ac:dyDescent="0.2">
      <c r="C12" s="12"/>
      <c r="D12" s="12"/>
      <c r="E12" s="12"/>
      <c r="F12" s="12"/>
      <c r="G12" s="12"/>
    </row>
    <row r="13" spans="2:8" ht="15" customHeight="1" x14ac:dyDescent="0.2">
      <c r="B13" s="13" t="s">
        <v>19</v>
      </c>
      <c r="C13" s="14"/>
      <c r="D13" s="14"/>
      <c r="E13" s="14"/>
      <c r="F13" s="14"/>
      <c r="G13" s="14"/>
    </row>
    <row r="14" spans="2:8" ht="15" customHeight="1" x14ac:dyDescent="0.2">
      <c r="B14" s="15" t="s">
        <v>1</v>
      </c>
      <c r="C14" s="28" t="s">
        <v>62</v>
      </c>
      <c r="D14" s="28" t="s">
        <v>71</v>
      </c>
      <c r="E14" s="28" t="s">
        <v>76</v>
      </c>
      <c r="F14" s="28" t="s">
        <v>80</v>
      </c>
      <c r="G14" s="74" t="s">
        <v>83</v>
      </c>
      <c r="H14" s="74" t="s">
        <v>86</v>
      </c>
    </row>
    <row r="15" spans="2:8" ht="15" customHeight="1" x14ac:dyDescent="0.2">
      <c r="B15" s="41" t="s">
        <v>6</v>
      </c>
      <c r="C15" s="91">
        <v>12.12</v>
      </c>
      <c r="D15" s="92">
        <v>9.92</v>
      </c>
      <c r="E15" s="92">
        <v>9.58</v>
      </c>
      <c r="F15" s="91">
        <v>11.12</v>
      </c>
      <c r="G15" s="88">
        <v>13.03</v>
      </c>
      <c r="H15" s="94">
        <v>12.6</v>
      </c>
    </row>
    <row r="16" spans="2:8" ht="15" customHeight="1" x14ac:dyDescent="0.2">
      <c r="B16" s="41" t="s">
        <v>7</v>
      </c>
      <c r="C16" s="93">
        <v>7</v>
      </c>
      <c r="D16" s="92">
        <v>6.16</v>
      </c>
      <c r="E16" s="92">
        <v>7.29</v>
      </c>
      <c r="F16" s="91">
        <v>8.56</v>
      </c>
      <c r="G16" s="88">
        <v>9.07</v>
      </c>
      <c r="H16" s="90">
        <v>9.9700000000000006</v>
      </c>
    </row>
    <row r="17" spans="2:8" ht="15" customHeight="1" x14ac:dyDescent="0.2">
      <c r="B17" s="55" t="s">
        <v>2</v>
      </c>
      <c r="C17" s="95">
        <v>7.89</v>
      </c>
      <c r="D17" s="95">
        <v>6.79</v>
      </c>
      <c r="E17" s="95">
        <v>7.64</v>
      </c>
      <c r="F17" s="97">
        <v>8.94</v>
      </c>
      <c r="G17" s="97">
        <v>9.58</v>
      </c>
      <c r="H17" s="99">
        <v>10.34</v>
      </c>
    </row>
    <row r="18" spans="2:8" ht="15" customHeight="1" x14ac:dyDescent="0.2">
      <c r="B18" s="19"/>
      <c r="C18" s="26"/>
      <c r="D18" s="26"/>
      <c r="E18" s="26"/>
      <c r="F18" s="26"/>
      <c r="G18" s="26"/>
    </row>
    <row r="19" spans="2:8" ht="15" customHeight="1" x14ac:dyDescent="0.2">
      <c r="B19" s="9" t="s">
        <v>15</v>
      </c>
    </row>
    <row r="20" spans="2:8" ht="15" customHeight="1" x14ac:dyDescent="0.2"/>
    <row r="21" spans="2:8" ht="15" customHeight="1" x14ac:dyDescent="0.2">
      <c r="B21" s="22" t="s">
        <v>3</v>
      </c>
    </row>
    <row r="22" spans="2:8" ht="15" customHeight="1" x14ac:dyDescent="0.2"/>
    <row r="23" spans="2:8" ht="15" customHeight="1" x14ac:dyDescent="0.2"/>
    <row r="24" spans="2:8" ht="15" customHeight="1" x14ac:dyDescent="0.2"/>
    <row r="25" spans="2:8" ht="15" customHeight="1" x14ac:dyDescent="0.2"/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/>
    <row r="31" spans="2:8" ht="15" customHeight="1" x14ac:dyDescent="0.2"/>
    <row r="32" spans="2:8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sheetProtection algorithmName="SHA-512" hashValue="2v784hY7JGHAzwkYX+uovxCu3lBSaUCgV6CfMrq8XQIxh0DX+ksnfdlIqwnIoLcu0JNhOMFsY0JqFzofbX+XIw==" saltValue="9QDQcswZ8uVFbLx3iPHG3w==" spinCount="100000" sheet="1" objects="1" scenarios="1"/>
  <hyperlinks>
    <hyperlink ref="B21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4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8.140625" style="9" customWidth="1"/>
    <col min="3" max="17" width="15.7109375" style="9" customWidth="1"/>
    <col min="18" max="16384" width="9.140625" style="9"/>
  </cols>
  <sheetData>
    <row r="1" spans="2:7" ht="15" customHeight="1" x14ac:dyDescent="0.25">
      <c r="B1"/>
      <c r="C1" s="1"/>
      <c r="D1" s="1"/>
    </row>
    <row r="2" spans="2:7" ht="15" customHeight="1" x14ac:dyDescent="0.25">
      <c r="B2"/>
      <c r="C2" s="1"/>
      <c r="D2" s="1"/>
    </row>
    <row r="3" spans="2:7" ht="15" customHeight="1" x14ac:dyDescent="0.25">
      <c r="B3"/>
      <c r="C3" s="1"/>
      <c r="D3" s="1"/>
    </row>
    <row r="4" spans="2:7" ht="15" customHeight="1" x14ac:dyDescent="0.25">
      <c r="B4"/>
      <c r="C4" s="1"/>
      <c r="D4" s="1"/>
    </row>
    <row r="5" spans="2:7" ht="12" customHeight="1" x14ac:dyDescent="0.3">
      <c r="B5" s="103" t="s">
        <v>107</v>
      </c>
      <c r="C5" s="2"/>
      <c r="D5" s="2"/>
    </row>
    <row r="6" spans="2:7" ht="12" customHeight="1" x14ac:dyDescent="0.3">
      <c r="B6" s="104" t="s">
        <v>108</v>
      </c>
      <c r="C6" s="2"/>
      <c r="D6" s="2"/>
    </row>
    <row r="7" spans="2:7" ht="15" customHeight="1" x14ac:dyDescent="0.2"/>
    <row r="8" spans="2:7" ht="15" customHeight="1" x14ac:dyDescent="0.25">
      <c r="B8" s="10" t="s">
        <v>4</v>
      </c>
    </row>
    <row r="9" spans="2:7" ht="15" customHeight="1" x14ac:dyDescent="0.25">
      <c r="B9" s="11"/>
      <c r="C9" s="12"/>
      <c r="D9" s="12"/>
      <c r="E9" s="12"/>
      <c r="F9" s="12"/>
      <c r="G9" s="12"/>
    </row>
    <row r="10" spans="2:7" ht="15" customHeight="1" x14ac:dyDescent="0.25">
      <c r="B10" s="11" t="s">
        <v>94</v>
      </c>
      <c r="C10" s="12"/>
      <c r="D10" s="12"/>
      <c r="E10" s="12"/>
      <c r="F10" s="12"/>
      <c r="G10" s="12"/>
    </row>
    <row r="11" spans="2:7" ht="15" customHeight="1" x14ac:dyDescent="0.25">
      <c r="B11" s="11" t="s">
        <v>102</v>
      </c>
      <c r="C11" s="12"/>
      <c r="D11" s="12"/>
      <c r="E11" s="12"/>
      <c r="F11" s="12"/>
      <c r="G11" s="12"/>
    </row>
    <row r="12" spans="2:7" ht="15" customHeight="1" x14ac:dyDescent="0.2">
      <c r="C12" s="12"/>
      <c r="D12" s="12"/>
      <c r="E12" s="12"/>
      <c r="F12" s="12"/>
      <c r="G12" s="12"/>
    </row>
    <row r="13" spans="2:7" ht="15" customHeight="1" x14ac:dyDescent="0.2">
      <c r="B13" s="13"/>
      <c r="C13" s="106" t="s">
        <v>34</v>
      </c>
      <c r="D13" s="106"/>
      <c r="E13" s="106"/>
      <c r="F13" s="106"/>
      <c r="G13" s="106"/>
    </row>
    <row r="14" spans="2:7" ht="15" customHeight="1" x14ac:dyDescent="0.2">
      <c r="B14" s="15" t="s">
        <v>1</v>
      </c>
      <c r="C14" s="28" t="s">
        <v>35</v>
      </c>
      <c r="D14" s="28" t="s">
        <v>36</v>
      </c>
      <c r="E14" s="28" t="s">
        <v>37</v>
      </c>
      <c r="F14" s="28" t="s">
        <v>38</v>
      </c>
      <c r="G14" s="28" t="s">
        <v>33</v>
      </c>
    </row>
    <row r="15" spans="2:7" ht="15" customHeight="1" x14ac:dyDescent="0.2">
      <c r="B15" s="41" t="s">
        <v>6</v>
      </c>
      <c r="C15" s="100">
        <v>3</v>
      </c>
      <c r="D15" s="100">
        <v>3</v>
      </c>
      <c r="E15" s="100">
        <v>7</v>
      </c>
      <c r="F15" s="101">
        <v>4</v>
      </c>
      <c r="G15" s="101">
        <f>Tabla234791011[[#This Row],[Más de 15]]+Tabla234791011[[#This Row],[Entre 7 y 15]]+Tabla234791011[[#This Row],[Entre 4 y 6]]+Tabla234791011[[#This Row],[Entre 0 y 3]]</f>
        <v>17</v>
      </c>
    </row>
    <row r="16" spans="2:7" ht="15" customHeight="1" x14ac:dyDescent="0.2">
      <c r="B16" s="41" t="s">
        <v>7</v>
      </c>
      <c r="C16" s="100">
        <v>3</v>
      </c>
      <c r="D16" s="100">
        <v>1</v>
      </c>
      <c r="E16" s="100">
        <v>13</v>
      </c>
      <c r="F16" s="101">
        <v>6</v>
      </c>
      <c r="G16" s="101">
        <f>Tabla234791011[[#This Row],[Más de 15]]+Tabla234791011[[#This Row],[Entre 7 y 15]]+Tabla234791011[[#This Row],[Entre 4 y 6]]+Tabla234791011[[#This Row],[Entre 0 y 3]]</f>
        <v>23</v>
      </c>
    </row>
    <row r="17" spans="2:7" ht="15" customHeight="1" x14ac:dyDescent="0.2">
      <c r="B17" s="55" t="s">
        <v>2</v>
      </c>
      <c r="C17" s="102">
        <f>C15+C16</f>
        <v>6</v>
      </c>
      <c r="D17" s="102">
        <f>D15+D16</f>
        <v>4</v>
      </c>
      <c r="E17" s="102">
        <f>E15+E16</f>
        <v>20</v>
      </c>
      <c r="F17" s="102">
        <f>F15+F16</f>
        <v>10</v>
      </c>
      <c r="G17" s="102">
        <f>G15+G16</f>
        <v>40</v>
      </c>
    </row>
    <row r="18" spans="2:7" ht="15" customHeight="1" x14ac:dyDescent="0.2">
      <c r="B18" s="19"/>
      <c r="C18" s="26"/>
      <c r="D18" s="26"/>
      <c r="E18" s="26"/>
      <c r="F18" s="26"/>
      <c r="G18" s="26"/>
    </row>
    <row r="19" spans="2:7" ht="15" customHeight="1" x14ac:dyDescent="0.2">
      <c r="C19" s="36"/>
      <c r="D19" s="36"/>
      <c r="E19" s="36"/>
      <c r="F19" s="36"/>
      <c r="G19" s="36"/>
    </row>
    <row r="20" spans="2:7" ht="15" customHeight="1" x14ac:dyDescent="0.2">
      <c r="B20" s="22" t="s">
        <v>3</v>
      </c>
    </row>
    <row r="21" spans="2:7" ht="15" customHeight="1" x14ac:dyDescent="0.2"/>
    <row r="22" spans="2:7" ht="15" customHeight="1" x14ac:dyDescent="0.2"/>
    <row r="23" spans="2:7" ht="15" customHeight="1" x14ac:dyDescent="0.2"/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</sheetData>
  <sheetProtection algorithmName="SHA-512" hashValue="w7DALUewNwfuIy4vr2VKy2dg9JnLKlYlaNNkFFk1DVFxH+Sw9zAY3jcfVSMP5B4hccnWlLJS190k1LeMKgiMCQ==" saltValue="Y6fv2qiOdhanXE4htOFOOA==" spinCount="100000" sheet="1" objects="1" scenarios="1"/>
  <mergeCells count="1">
    <mergeCell ref="C13:G13"/>
  </mergeCells>
  <hyperlinks>
    <hyperlink ref="B20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9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7.28515625" style="9" customWidth="1"/>
    <col min="3" max="17" width="15.7109375" style="9" customWidth="1"/>
    <col min="18" max="16384" width="9.140625" style="9"/>
  </cols>
  <sheetData>
    <row r="1" spans="2:7" ht="15" customHeight="1" x14ac:dyDescent="0.25">
      <c r="B1"/>
      <c r="C1" s="1"/>
      <c r="D1" s="1"/>
    </row>
    <row r="2" spans="2:7" ht="15" customHeight="1" x14ac:dyDescent="0.25">
      <c r="B2"/>
      <c r="C2" s="1"/>
      <c r="D2" s="1"/>
    </row>
    <row r="3" spans="2:7" ht="15" customHeight="1" x14ac:dyDescent="0.25">
      <c r="B3"/>
      <c r="C3" s="1"/>
      <c r="D3" s="1"/>
    </row>
    <row r="4" spans="2:7" ht="15" customHeight="1" x14ac:dyDescent="0.25">
      <c r="B4"/>
      <c r="C4" s="1"/>
      <c r="D4" s="1"/>
    </row>
    <row r="5" spans="2:7" ht="12" customHeight="1" x14ac:dyDescent="0.3">
      <c r="B5" s="103" t="s">
        <v>107</v>
      </c>
      <c r="C5" s="2"/>
      <c r="D5" s="2"/>
    </row>
    <row r="6" spans="2:7" ht="12" customHeight="1" x14ac:dyDescent="0.3">
      <c r="B6" s="104" t="s">
        <v>108</v>
      </c>
      <c r="C6" s="2"/>
      <c r="D6" s="2"/>
    </row>
    <row r="7" spans="2:7" ht="15" customHeight="1" x14ac:dyDescent="0.2"/>
    <row r="8" spans="2:7" ht="15" customHeight="1" x14ac:dyDescent="0.25">
      <c r="B8" s="10" t="s">
        <v>4</v>
      </c>
    </row>
    <row r="9" spans="2:7" ht="15" customHeight="1" x14ac:dyDescent="0.25">
      <c r="B9" s="11"/>
      <c r="C9" s="12"/>
      <c r="D9" s="12"/>
      <c r="E9" s="12"/>
      <c r="F9" s="12"/>
      <c r="G9" s="12"/>
    </row>
    <row r="10" spans="2:7" ht="15" customHeight="1" x14ac:dyDescent="0.25">
      <c r="B10" s="11" t="s">
        <v>94</v>
      </c>
      <c r="C10" s="12"/>
      <c r="D10" s="12"/>
      <c r="E10" s="12"/>
      <c r="F10" s="12"/>
      <c r="G10" s="12"/>
    </row>
    <row r="11" spans="2:7" ht="15" customHeight="1" x14ac:dyDescent="0.25">
      <c r="B11" s="11" t="s">
        <v>103</v>
      </c>
      <c r="C11" s="12"/>
      <c r="D11" s="12"/>
      <c r="E11" s="12"/>
      <c r="F11" s="12"/>
      <c r="G11" s="12"/>
    </row>
    <row r="12" spans="2:7" ht="15" customHeight="1" x14ac:dyDescent="0.2">
      <c r="C12" s="12"/>
      <c r="D12" s="12"/>
      <c r="E12" s="12"/>
      <c r="F12" s="12"/>
      <c r="G12" s="12"/>
    </row>
    <row r="13" spans="2:7" ht="15" customHeight="1" x14ac:dyDescent="0.2">
      <c r="B13" s="13"/>
      <c r="C13" s="106" t="s">
        <v>43</v>
      </c>
      <c r="D13" s="106"/>
      <c r="E13" s="106"/>
      <c r="F13" s="106"/>
      <c r="G13" s="106"/>
    </row>
    <row r="14" spans="2:7" ht="30" customHeight="1" x14ac:dyDescent="0.2">
      <c r="B14" s="15" t="s">
        <v>1</v>
      </c>
      <c r="C14" s="28" t="s">
        <v>39</v>
      </c>
      <c r="D14" s="28" t="s">
        <v>40</v>
      </c>
      <c r="E14" s="28" t="s">
        <v>41</v>
      </c>
      <c r="F14" s="28" t="s">
        <v>42</v>
      </c>
      <c r="G14" s="28" t="s">
        <v>33</v>
      </c>
    </row>
    <row r="15" spans="2:7" ht="15" customHeight="1" x14ac:dyDescent="0.2">
      <c r="B15" s="41" t="s">
        <v>6</v>
      </c>
      <c r="C15" s="53">
        <v>281</v>
      </c>
      <c r="D15" s="53">
        <v>95</v>
      </c>
      <c r="E15" s="53">
        <v>0</v>
      </c>
      <c r="F15" s="54">
        <v>50</v>
      </c>
      <c r="G15" s="54">
        <f>Tabla23479101112[[#This Row],[Colaboradores]]+Tabla23479101112[[#This Row],[Otro personal]]+Tabla23479101112[[#This Row],[Empleados ]]+Tabla23479101112[[#This Row],[Personal de dirección]]</f>
        <v>426</v>
      </c>
    </row>
    <row r="16" spans="2:7" ht="15" customHeight="1" x14ac:dyDescent="0.2">
      <c r="B16" s="41" t="s">
        <v>7</v>
      </c>
      <c r="C16" s="53">
        <v>1008</v>
      </c>
      <c r="D16" s="53">
        <v>1055</v>
      </c>
      <c r="E16" s="53">
        <v>130</v>
      </c>
      <c r="F16" s="54">
        <v>464</v>
      </c>
      <c r="G16" s="54">
        <f>Tabla23479101112[[#This Row],[Colaboradores]]+Tabla23479101112[[#This Row],[Otro personal]]+Tabla23479101112[[#This Row],[Empleados ]]+Tabla23479101112[[#This Row],[Personal de dirección]]</f>
        <v>2657</v>
      </c>
    </row>
    <row r="17" spans="2:7" ht="15" customHeight="1" x14ac:dyDescent="0.2">
      <c r="B17" s="55" t="s">
        <v>2</v>
      </c>
      <c r="C17" s="56">
        <f>+C15+C16</f>
        <v>1289</v>
      </c>
      <c r="D17" s="56">
        <f>+D15+D16</f>
        <v>1150</v>
      </c>
      <c r="E17" s="56">
        <f>+E15+E16</f>
        <v>130</v>
      </c>
      <c r="F17" s="56">
        <f>+F15+F16</f>
        <v>514</v>
      </c>
      <c r="G17" s="56">
        <f>G15+G16</f>
        <v>3083</v>
      </c>
    </row>
    <row r="18" spans="2:7" ht="15" customHeight="1" x14ac:dyDescent="0.2">
      <c r="B18" s="19"/>
      <c r="C18" s="26"/>
      <c r="D18" s="26"/>
      <c r="E18" s="26"/>
      <c r="F18" s="26"/>
      <c r="G18" s="26"/>
    </row>
    <row r="19" spans="2:7" ht="15" customHeight="1" x14ac:dyDescent="0.2"/>
    <row r="20" spans="2:7" ht="15" customHeight="1" x14ac:dyDescent="0.2">
      <c r="B20" s="22" t="s">
        <v>3</v>
      </c>
    </row>
    <row r="21" spans="2:7" ht="15" customHeight="1" x14ac:dyDescent="0.2"/>
    <row r="22" spans="2:7" ht="15" customHeight="1" x14ac:dyDescent="0.2"/>
    <row r="23" spans="2:7" ht="15" customHeight="1" x14ac:dyDescent="0.2"/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</sheetData>
  <sheetProtection algorithmName="SHA-512" hashValue="a5go8q+G2bIvN1fx7vPNzsuI+PhGV+KVO1P/t6xpr+l2RkKEcEfvzZyqlWRHoicBpN52RfavadlxVW8w1ZWzVg==" saltValue="+BxStZ+9Qm0yIMa2h9e7jQ==" spinCount="100000" sheet="1" objects="1" scenarios="1"/>
  <mergeCells count="1">
    <mergeCell ref="C13:G13"/>
  </mergeCells>
  <hyperlinks>
    <hyperlink ref="B20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H42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3.7109375" style="9" customWidth="1"/>
    <col min="3" max="17" width="15.7109375" style="9" customWidth="1"/>
    <col min="18" max="16384" width="9.140625" style="9"/>
  </cols>
  <sheetData>
    <row r="1" spans="2:8" ht="15" customHeight="1" x14ac:dyDescent="0.25">
      <c r="B1"/>
      <c r="C1" s="1"/>
      <c r="D1" s="1"/>
    </row>
    <row r="2" spans="2:8" ht="15" customHeight="1" x14ac:dyDescent="0.25">
      <c r="B2"/>
      <c r="C2" s="1"/>
      <c r="D2" s="1"/>
    </row>
    <row r="3" spans="2:8" ht="15" customHeight="1" x14ac:dyDescent="0.25">
      <c r="B3"/>
      <c r="C3" s="1"/>
      <c r="D3" s="1"/>
    </row>
    <row r="4" spans="2:8" ht="15" customHeight="1" x14ac:dyDescent="0.25">
      <c r="B4"/>
      <c r="C4" s="1"/>
      <c r="D4" s="1"/>
    </row>
    <row r="5" spans="2:8" ht="12" customHeight="1" x14ac:dyDescent="0.3">
      <c r="B5" s="103" t="s">
        <v>107</v>
      </c>
      <c r="C5" s="2"/>
      <c r="D5" s="2"/>
    </row>
    <row r="6" spans="2:8" ht="12" customHeight="1" x14ac:dyDescent="0.3">
      <c r="B6" s="104" t="s">
        <v>108</v>
      </c>
      <c r="C6" s="2"/>
      <c r="D6" s="2"/>
    </row>
    <row r="7" spans="2:8" ht="15" customHeight="1" x14ac:dyDescent="0.2"/>
    <row r="8" spans="2:8" ht="15" customHeight="1" x14ac:dyDescent="0.25">
      <c r="B8" s="10" t="s">
        <v>4</v>
      </c>
    </row>
    <row r="9" spans="2:8" ht="15" customHeight="1" x14ac:dyDescent="0.25">
      <c r="B9" s="11"/>
      <c r="C9" s="12"/>
      <c r="D9" s="12"/>
      <c r="E9" s="12"/>
      <c r="F9" s="12"/>
      <c r="G9" s="12"/>
    </row>
    <row r="10" spans="2:8" ht="15" customHeight="1" x14ac:dyDescent="0.25">
      <c r="B10" s="11" t="s">
        <v>70</v>
      </c>
      <c r="C10" s="12"/>
      <c r="D10" s="12"/>
      <c r="E10" s="12"/>
      <c r="F10" s="12"/>
      <c r="G10" s="12"/>
    </row>
    <row r="11" spans="2:8" ht="15" customHeight="1" x14ac:dyDescent="0.25">
      <c r="B11" s="11" t="s">
        <v>77</v>
      </c>
      <c r="C11" s="12"/>
      <c r="D11" s="12"/>
      <c r="E11" s="12"/>
      <c r="F11" s="12"/>
      <c r="G11" s="12"/>
    </row>
    <row r="12" spans="2:8" ht="15" customHeight="1" x14ac:dyDescent="0.25">
      <c r="B12" s="11" t="s">
        <v>46</v>
      </c>
      <c r="C12" s="12"/>
      <c r="D12" s="12"/>
      <c r="E12" s="12"/>
      <c r="F12" s="12"/>
      <c r="G12" s="12"/>
    </row>
    <row r="13" spans="2:8" ht="15" customHeight="1" x14ac:dyDescent="0.2">
      <c r="C13" s="12"/>
      <c r="D13" s="12"/>
      <c r="E13" s="12"/>
      <c r="F13" s="12"/>
      <c r="G13" s="12"/>
    </row>
    <row r="14" spans="2:8" ht="15" customHeight="1" x14ac:dyDescent="0.2">
      <c r="B14" s="13" t="s">
        <v>19</v>
      </c>
      <c r="C14" s="14"/>
      <c r="D14" s="14"/>
      <c r="E14" s="14"/>
      <c r="F14" s="14"/>
      <c r="G14" s="14"/>
    </row>
    <row r="15" spans="2:8" ht="15" customHeight="1" x14ac:dyDescent="0.2">
      <c r="B15" s="15" t="s">
        <v>1</v>
      </c>
      <c r="C15" s="28" t="s">
        <v>62</v>
      </c>
      <c r="D15" s="28" t="s">
        <v>71</v>
      </c>
      <c r="E15" s="28" t="s">
        <v>76</v>
      </c>
      <c r="F15" s="28" t="s">
        <v>80</v>
      </c>
      <c r="G15" s="74" t="s">
        <v>83</v>
      </c>
      <c r="H15" s="74" t="s">
        <v>86</v>
      </c>
    </row>
    <row r="16" spans="2:8" ht="15" customHeight="1" x14ac:dyDescent="0.2">
      <c r="B16" s="41" t="s">
        <v>16</v>
      </c>
      <c r="C16" s="45">
        <v>-2.08</v>
      </c>
      <c r="D16" s="65">
        <v>3.23</v>
      </c>
      <c r="E16" s="65">
        <v>0.4</v>
      </c>
      <c r="F16" s="45">
        <v>-8.15</v>
      </c>
      <c r="G16" s="45">
        <v>0.02</v>
      </c>
      <c r="H16" s="39">
        <v>0.03</v>
      </c>
    </row>
    <row r="17" spans="2:8" ht="15" customHeight="1" x14ac:dyDescent="0.2">
      <c r="B17" s="41" t="s">
        <v>17</v>
      </c>
      <c r="C17" s="45">
        <v>11.66</v>
      </c>
      <c r="D17" s="65">
        <v>-3.14</v>
      </c>
      <c r="E17" s="65">
        <v>-4.25</v>
      </c>
      <c r="F17" s="45">
        <v>-12.73</v>
      </c>
      <c r="G17" s="45">
        <v>0.03</v>
      </c>
      <c r="H17" s="39">
        <f>--0.02</f>
        <v>0.02</v>
      </c>
    </row>
    <row r="18" spans="2:8" ht="15" customHeight="1" x14ac:dyDescent="0.2">
      <c r="B18" s="20"/>
      <c r="C18" s="21"/>
      <c r="D18" s="21"/>
      <c r="E18" s="21"/>
    </row>
    <row r="19" spans="2:8" ht="15" customHeight="1" x14ac:dyDescent="0.2">
      <c r="B19" s="9" t="s">
        <v>12</v>
      </c>
    </row>
    <row r="20" spans="2:8" ht="15" customHeight="1" x14ac:dyDescent="0.2">
      <c r="B20" s="9" t="s">
        <v>13</v>
      </c>
    </row>
    <row r="21" spans="2:8" ht="15" customHeight="1" x14ac:dyDescent="0.2">
      <c r="B21" s="9" t="s">
        <v>14</v>
      </c>
    </row>
    <row r="22" spans="2:8" ht="15" customHeight="1" x14ac:dyDescent="0.2"/>
    <row r="23" spans="2:8" ht="15" customHeight="1" x14ac:dyDescent="0.2">
      <c r="B23" s="9" t="s">
        <v>81</v>
      </c>
    </row>
    <row r="24" spans="2:8" ht="15" customHeight="1" x14ac:dyDescent="0.2"/>
    <row r="25" spans="2:8" ht="15" customHeight="1" x14ac:dyDescent="0.2">
      <c r="B25" s="22" t="s">
        <v>3</v>
      </c>
    </row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>
      <c r="C30" s="23"/>
      <c r="D30" s="23"/>
      <c r="E30" s="23"/>
      <c r="F30" s="23"/>
      <c r="G30" s="23"/>
    </row>
    <row r="31" spans="2:8" ht="15" customHeight="1" x14ac:dyDescent="0.2"/>
    <row r="32" spans="2:8" ht="15" customHeight="1" x14ac:dyDescent="0.2">
      <c r="C32" s="23"/>
      <c r="D32" s="23"/>
      <c r="E32" s="23"/>
      <c r="F32" s="23"/>
      <c r="G32" s="23"/>
    </row>
    <row r="33" spans="3:7" ht="15" customHeight="1" x14ac:dyDescent="0.2"/>
    <row r="34" spans="3:7" ht="15" customHeight="1" x14ac:dyDescent="0.2"/>
    <row r="35" spans="3:7" ht="15" customHeight="1" x14ac:dyDescent="0.2"/>
    <row r="36" spans="3:7" ht="15" customHeight="1" x14ac:dyDescent="0.2"/>
    <row r="37" spans="3:7" ht="15" customHeight="1" x14ac:dyDescent="0.2">
      <c r="C37" s="23"/>
      <c r="D37" s="23"/>
      <c r="E37" s="23"/>
      <c r="F37" s="23"/>
      <c r="G37" s="23"/>
    </row>
    <row r="38" spans="3:7" ht="15" customHeight="1" x14ac:dyDescent="0.2"/>
    <row r="39" spans="3:7" ht="15" customHeight="1" x14ac:dyDescent="0.2">
      <c r="C39" s="23"/>
      <c r="D39" s="23"/>
      <c r="E39" s="23"/>
      <c r="F39" s="23"/>
      <c r="G39" s="23"/>
    </row>
    <row r="40" spans="3:7" ht="15" customHeight="1" x14ac:dyDescent="0.2"/>
    <row r="41" spans="3:7" ht="15" customHeight="1" x14ac:dyDescent="0.2"/>
    <row r="42" spans="3:7" ht="15" customHeight="1" x14ac:dyDescent="0.2"/>
  </sheetData>
  <sheetProtection algorithmName="SHA-512" hashValue="8eo64lldbxnp83j+zSrGqqEGf5HQY2lp0v5E7NEmvDpfu+c0gv/SDN45h25Ex71SOndGQ0BY0/ciCQHJqqbMKQ==" saltValue="E9gUZ0tMdYVR0VB5RALD/Q==" spinCount="100000" sheet="1" objects="1" scenarios="1"/>
  <hyperlinks>
    <hyperlink ref="B2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H41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3.7109375" style="9" customWidth="1"/>
    <col min="3" max="8" width="15.7109375" style="9" customWidth="1"/>
    <col min="9" max="9" width="16.7109375" style="9" customWidth="1"/>
    <col min="10" max="17" width="15.7109375" style="9" customWidth="1"/>
    <col min="18" max="16384" width="9.140625" style="9"/>
  </cols>
  <sheetData>
    <row r="1" spans="2:8" ht="15" customHeight="1" x14ac:dyDescent="0.25">
      <c r="B1"/>
      <c r="C1" s="1"/>
      <c r="D1" s="1"/>
    </row>
    <row r="2" spans="2:8" ht="15" customHeight="1" x14ac:dyDescent="0.25">
      <c r="B2"/>
      <c r="C2" s="1"/>
      <c r="D2" s="1"/>
    </row>
    <row r="3" spans="2:8" ht="15" customHeight="1" x14ac:dyDescent="0.25">
      <c r="B3"/>
      <c r="C3" s="1"/>
      <c r="D3" s="1"/>
    </row>
    <row r="4" spans="2:8" ht="15" customHeight="1" x14ac:dyDescent="0.25">
      <c r="B4"/>
      <c r="C4" s="1"/>
      <c r="D4" s="1"/>
    </row>
    <row r="5" spans="2:8" ht="12" customHeight="1" x14ac:dyDescent="0.3">
      <c r="B5" s="103" t="s">
        <v>107</v>
      </c>
      <c r="C5" s="2"/>
      <c r="D5" s="2"/>
    </row>
    <row r="6" spans="2:8" ht="12" customHeight="1" x14ac:dyDescent="0.3">
      <c r="B6" s="104" t="s">
        <v>108</v>
      </c>
      <c r="C6" s="2"/>
      <c r="D6" s="2"/>
    </row>
    <row r="7" spans="2:8" ht="15" customHeight="1" x14ac:dyDescent="0.2"/>
    <row r="8" spans="2:8" ht="15" customHeight="1" x14ac:dyDescent="0.25">
      <c r="B8" s="10" t="s">
        <v>4</v>
      </c>
    </row>
    <row r="9" spans="2:8" ht="15" customHeight="1" x14ac:dyDescent="0.25">
      <c r="B9" s="11"/>
      <c r="C9" s="12"/>
      <c r="D9" s="12"/>
      <c r="E9" s="12"/>
      <c r="F9" s="12"/>
      <c r="G9" s="12"/>
    </row>
    <row r="10" spans="2:8" ht="15" customHeight="1" x14ac:dyDescent="0.25">
      <c r="B10" s="11" t="s">
        <v>90</v>
      </c>
      <c r="C10" s="12"/>
      <c r="D10" s="12"/>
      <c r="E10" s="12"/>
      <c r="F10" s="12"/>
      <c r="G10" s="12"/>
    </row>
    <row r="11" spans="2:8" ht="15" customHeight="1" x14ac:dyDescent="0.25">
      <c r="B11" s="11" t="s">
        <v>75</v>
      </c>
      <c r="C11" s="12"/>
      <c r="D11" s="12"/>
      <c r="E11" s="12"/>
      <c r="F11" s="12"/>
      <c r="G11" s="12"/>
    </row>
    <row r="12" spans="2:8" ht="15" customHeight="1" x14ac:dyDescent="0.25">
      <c r="B12" s="11" t="s">
        <v>104</v>
      </c>
      <c r="C12" s="12"/>
      <c r="D12" s="12"/>
      <c r="E12" s="12"/>
      <c r="F12" s="12"/>
      <c r="G12" s="12"/>
    </row>
    <row r="13" spans="2:8" ht="15" customHeight="1" x14ac:dyDescent="0.2">
      <c r="C13" s="12"/>
      <c r="D13" s="12"/>
      <c r="E13" s="12"/>
      <c r="F13" s="12"/>
      <c r="G13" s="12"/>
    </row>
    <row r="14" spans="2:8" ht="15" customHeight="1" x14ac:dyDescent="0.2">
      <c r="B14" s="13" t="s">
        <v>19</v>
      </c>
      <c r="C14" s="14"/>
      <c r="D14" s="14"/>
      <c r="E14" s="14"/>
      <c r="F14" s="14"/>
      <c r="G14" s="14"/>
    </row>
    <row r="15" spans="2:8" ht="15" customHeight="1" x14ac:dyDescent="0.2">
      <c r="B15" s="15" t="s">
        <v>1</v>
      </c>
      <c r="C15" s="28" t="s">
        <v>62</v>
      </c>
      <c r="D15" s="28" t="s">
        <v>71</v>
      </c>
      <c r="E15" s="28" t="s">
        <v>76</v>
      </c>
      <c r="F15" s="28" t="s">
        <v>80</v>
      </c>
      <c r="G15" s="74" t="s">
        <v>83</v>
      </c>
      <c r="H15" s="74" t="s">
        <v>86</v>
      </c>
    </row>
    <row r="16" spans="2:8" ht="15" customHeight="1" x14ac:dyDescent="0.2">
      <c r="B16" s="41" t="s">
        <v>16</v>
      </c>
      <c r="C16" s="39">
        <v>-1.1200000000000001</v>
      </c>
      <c r="D16" s="65">
        <v>3.07</v>
      </c>
      <c r="E16" s="51">
        <v>0.66873166947877527</v>
      </c>
      <c r="F16" s="51">
        <v>-7.51</v>
      </c>
      <c r="G16" s="39">
        <v>1.69</v>
      </c>
      <c r="H16" s="39">
        <v>0.56000000000000005</v>
      </c>
    </row>
    <row r="17" spans="2:8" ht="15" customHeight="1" x14ac:dyDescent="0.2">
      <c r="B17" s="41" t="s">
        <v>17</v>
      </c>
      <c r="C17" s="39">
        <v>6.87</v>
      </c>
      <c r="D17" s="65">
        <v>-0.43</v>
      </c>
      <c r="E17" s="51">
        <v>-3.2635786438858201</v>
      </c>
      <c r="F17" s="51">
        <v>-14.3</v>
      </c>
      <c r="G17" s="39">
        <v>-0.21</v>
      </c>
      <c r="H17" s="51">
        <v>-5.0999999999999996</v>
      </c>
    </row>
    <row r="18" spans="2:8" ht="15" customHeight="1" x14ac:dyDescent="0.2">
      <c r="B18" s="20"/>
      <c r="C18" s="21"/>
      <c r="D18" s="21"/>
      <c r="E18" s="21"/>
    </row>
    <row r="19" spans="2:8" ht="15" customHeight="1" x14ac:dyDescent="0.2">
      <c r="B19" s="9" t="s">
        <v>12</v>
      </c>
    </row>
    <row r="20" spans="2:8" ht="15" customHeight="1" x14ac:dyDescent="0.2">
      <c r="B20" s="9" t="s">
        <v>13</v>
      </c>
    </row>
    <row r="21" spans="2:8" ht="15" customHeight="1" x14ac:dyDescent="0.2">
      <c r="B21" s="9" t="s">
        <v>14</v>
      </c>
    </row>
    <row r="22" spans="2:8" ht="15" customHeight="1" x14ac:dyDescent="0.2"/>
    <row r="23" spans="2:8" ht="15" customHeight="1" x14ac:dyDescent="0.2">
      <c r="B23" s="9" t="s">
        <v>81</v>
      </c>
    </row>
    <row r="24" spans="2:8" ht="15" customHeight="1" x14ac:dyDescent="0.2"/>
    <row r="25" spans="2:8" ht="15" customHeight="1" x14ac:dyDescent="0.2">
      <c r="B25" s="22" t="s">
        <v>3</v>
      </c>
    </row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/>
    <row r="31" spans="2:8" ht="15" customHeight="1" x14ac:dyDescent="0.2"/>
    <row r="32" spans="2:8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sheetProtection algorithmName="SHA-512" hashValue="Cfkz/rvLUmbkFXMnjRar3kvjd6elrVknEJ4pyBfLs7DfskJDOM9Inz3aSeKBFFEuGlPqmV1rJ5/mLSS8ZzFnrQ==" saltValue="R9z4hnHLWPXlgFmQYghK/Q==" spinCount="100000" sheet="1" objects="1" scenarios="1"/>
  <hyperlinks>
    <hyperlink ref="B2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H30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38.28515625" style="9" customWidth="1"/>
    <col min="3" max="4" width="15.7109375" style="9" customWidth="1"/>
    <col min="5" max="5" width="17.140625" style="9" customWidth="1"/>
    <col min="6" max="6" width="15.7109375" style="9" customWidth="1"/>
    <col min="7" max="7" width="15.7109375" style="9" hidden="1" customWidth="1"/>
    <col min="8" max="16" width="15.7109375" style="9" customWidth="1"/>
    <col min="17" max="16384" width="9.140625" style="9"/>
  </cols>
  <sheetData>
    <row r="1" spans="2:7" ht="15" customHeight="1" x14ac:dyDescent="0.25">
      <c r="B1"/>
      <c r="C1" s="1"/>
      <c r="D1" s="1"/>
    </row>
    <row r="2" spans="2:7" ht="15" customHeight="1" x14ac:dyDescent="0.25">
      <c r="B2"/>
      <c r="C2" s="1"/>
      <c r="D2" s="1"/>
    </row>
    <row r="3" spans="2:7" ht="15" customHeight="1" x14ac:dyDescent="0.25">
      <c r="B3"/>
      <c r="C3" s="1"/>
      <c r="D3" s="1"/>
    </row>
    <row r="4" spans="2:7" ht="15" customHeight="1" x14ac:dyDescent="0.25">
      <c r="B4"/>
      <c r="C4" s="1"/>
      <c r="D4" s="1"/>
    </row>
    <row r="5" spans="2:7" ht="12" customHeight="1" x14ac:dyDescent="0.3">
      <c r="B5" s="103" t="s">
        <v>107</v>
      </c>
      <c r="C5" s="2"/>
      <c r="D5" s="2"/>
    </row>
    <row r="6" spans="2:7" ht="12" customHeight="1" x14ac:dyDescent="0.3">
      <c r="B6" s="104" t="s">
        <v>108</v>
      </c>
      <c r="C6" s="2"/>
      <c r="D6" s="2"/>
    </row>
    <row r="7" spans="2:7" ht="15" customHeight="1" x14ac:dyDescent="0.2"/>
    <row r="8" spans="2:7" ht="15" customHeight="1" x14ac:dyDescent="0.25">
      <c r="B8" s="10" t="s">
        <v>4</v>
      </c>
    </row>
    <row r="9" spans="2:7" ht="15" customHeight="1" x14ac:dyDescent="0.25">
      <c r="B9" s="11"/>
      <c r="C9" s="12"/>
      <c r="D9" s="12"/>
      <c r="E9" s="12"/>
      <c r="F9" s="12"/>
    </row>
    <row r="10" spans="2:7" ht="15" customHeight="1" x14ac:dyDescent="0.25">
      <c r="B10" s="11" t="s">
        <v>90</v>
      </c>
      <c r="C10" s="12"/>
      <c r="D10" s="12"/>
      <c r="E10" s="12"/>
      <c r="F10" s="12"/>
    </row>
    <row r="11" spans="2:7" ht="15" customHeight="1" x14ac:dyDescent="0.25">
      <c r="B11" s="11" t="s">
        <v>75</v>
      </c>
      <c r="C11" s="12"/>
      <c r="D11" s="12"/>
      <c r="E11" s="12"/>
      <c r="F11" s="12"/>
    </row>
    <row r="12" spans="2:7" ht="15" customHeight="1" x14ac:dyDescent="0.25">
      <c r="B12" s="11" t="s">
        <v>105</v>
      </c>
      <c r="C12" s="12"/>
      <c r="D12" s="12"/>
      <c r="E12" s="12"/>
      <c r="F12" s="12"/>
    </row>
    <row r="13" spans="2:7" ht="15" customHeight="1" x14ac:dyDescent="0.2">
      <c r="B13" s="13"/>
      <c r="C13" s="14"/>
      <c r="D13" s="14"/>
      <c r="E13" s="14"/>
      <c r="F13" s="14"/>
    </row>
    <row r="14" spans="2:7" ht="40.15" customHeight="1" x14ac:dyDescent="0.2">
      <c r="B14" s="15" t="s">
        <v>1</v>
      </c>
      <c r="C14" s="28" t="s">
        <v>39</v>
      </c>
      <c r="D14" s="28" t="s">
        <v>40</v>
      </c>
      <c r="E14" s="28" t="s">
        <v>63</v>
      </c>
      <c r="F14" s="28" t="s">
        <v>33</v>
      </c>
      <c r="G14" s="74" t="s">
        <v>84</v>
      </c>
    </row>
    <row r="15" spans="2:7" ht="30" customHeight="1" x14ac:dyDescent="0.2">
      <c r="B15" s="49" t="s">
        <v>48</v>
      </c>
      <c r="C15" s="29"/>
      <c r="D15" s="29"/>
      <c r="E15" s="29"/>
      <c r="F15" s="29"/>
      <c r="G15" s="76">
        <f>+Tabla234151617[[#This Row],[Personal de dirección]]+Tabla234151617[[#This Row],[Empleados ]]+Tabla234151617[[#This Row],[Otro personal (incluidos colaboradores)]]</f>
        <v>0</v>
      </c>
    </row>
    <row r="16" spans="2:7" ht="15" customHeight="1" x14ac:dyDescent="0.2">
      <c r="B16" s="41" t="s">
        <v>49</v>
      </c>
      <c r="C16" s="42">
        <v>17</v>
      </c>
      <c r="D16" s="42">
        <v>5</v>
      </c>
      <c r="E16" s="42">
        <v>2</v>
      </c>
      <c r="F16" s="42">
        <v>24</v>
      </c>
      <c r="G16" s="76"/>
    </row>
    <row r="17" spans="2:8" ht="15" customHeight="1" x14ac:dyDescent="0.2">
      <c r="B17" s="41" t="s">
        <v>50</v>
      </c>
      <c r="C17" s="42">
        <v>29</v>
      </c>
      <c r="D17" s="42">
        <v>35</v>
      </c>
      <c r="E17" s="42">
        <v>28</v>
      </c>
      <c r="F17" s="42">
        <v>92</v>
      </c>
      <c r="G17" s="76"/>
      <c r="H17" s="36"/>
    </row>
    <row r="18" spans="2:8" ht="15" customHeight="1" thickBot="1" x14ac:dyDescent="0.25">
      <c r="B18" s="50" t="s">
        <v>51</v>
      </c>
      <c r="C18" s="75">
        <v>46</v>
      </c>
      <c r="D18" s="75">
        <v>40</v>
      </c>
      <c r="E18" s="43">
        <v>30</v>
      </c>
      <c r="F18" s="43">
        <v>116</v>
      </c>
      <c r="G18" s="76"/>
    </row>
    <row r="19" spans="2:8" ht="45" customHeight="1" x14ac:dyDescent="0.2">
      <c r="B19" s="49" t="s">
        <v>52</v>
      </c>
      <c r="C19" s="44"/>
      <c r="D19" s="44"/>
      <c r="E19" s="44"/>
      <c r="F19" s="44"/>
      <c r="G19" s="76">
        <f>+Tabla234151617[[#This Row],[Personal de dirección]]+Tabla234151617[[#This Row],[Empleados ]]+Tabla234151617[[#This Row],[Otro personal (incluidos colaboradores)]]</f>
        <v>0</v>
      </c>
    </row>
    <row r="20" spans="2:8" ht="24" customHeight="1" x14ac:dyDescent="0.2">
      <c r="B20" s="41" t="s">
        <v>49</v>
      </c>
      <c r="C20" s="44">
        <v>20</v>
      </c>
      <c r="D20" s="44">
        <v>14</v>
      </c>
      <c r="E20" s="44">
        <v>23</v>
      </c>
      <c r="F20" s="45">
        <v>57</v>
      </c>
      <c r="G20" s="76">
        <f>+Tabla234151617[[#This Row],[Personal de dirección]]+Tabla234151617[[#This Row],[Empleados ]]+Tabla234151617[[#This Row],[Otro personal (incluidos colaboradores)]]</f>
        <v>57</v>
      </c>
    </row>
    <row r="21" spans="2:8" ht="15" customHeight="1" x14ac:dyDescent="0.2">
      <c r="B21" s="41" t="s">
        <v>50</v>
      </c>
      <c r="C21" s="44">
        <v>75</v>
      </c>
      <c r="D21" s="44">
        <v>182</v>
      </c>
      <c r="E21" s="44">
        <v>463</v>
      </c>
      <c r="F21" s="45">
        <v>720</v>
      </c>
      <c r="G21" s="76">
        <f>+Tabla234151617[[#This Row],[Personal de dirección]]+Tabla234151617[[#This Row],[Empleados ]]+Tabla234151617[[#This Row],[Otro personal (incluidos colaboradores)]]</f>
        <v>720</v>
      </c>
      <c r="H21" s="36"/>
    </row>
    <row r="22" spans="2:8" ht="15" customHeight="1" thickBot="1" x14ac:dyDescent="0.25">
      <c r="B22" s="50" t="s">
        <v>51</v>
      </c>
      <c r="C22" s="46">
        <v>95</v>
      </c>
      <c r="D22" s="46">
        <v>196</v>
      </c>
      <c r="E22" s="43">
        <v>486</v>
      </c>
      <c r="F22" s="43">
        <v>777</v>
      </c>
      <c r="G22" s="76">
        <f>+Tabla234151617[[#This Row],[Personal de dirección]]+Tabla234151617[[#This Row],[Empleados ]]+Tabla234151617[[#This Row],[Otro personal (incluidos colaboradores)]]</f>
        <v>777</v>
      </c>
    </row>
    <row r="23" spans="2:8" ht="15" customHeight="1" x14ac:dyDescent="0.2">
      <c r="B23" s="48" t="s">
        <v>2</v>
      </c>
      <c r="C23" s="47">
        <v>141</v>
      </c>
      <c r="D23" s="47">
        <v>236</v>
      </c>
      <c r="E23" s="47">
        <v>516</v>
      </c>
      <c r="F23" s="47">
        <v>893</v>
      </c>
      <c r="G23" s="76">
        <f>+Tabla234151617[[#This Row],[Personal de dirección]]+Tabla234151617[[#This Row],[Empleados ]]+Tabla234151617[[#This Row],[Otro personal (incluidos colaboradores)]]</f>
        <v>893</v>
      </c>
    </row>
    <row r="24" spans="2:8" ht="15" customHeight="1" x14ac:dyDescent="0.2"/>
    <row r="25" spans="2:8" ht="15" customHeight="1" x14ac:dyDescent="0.2">
      <c r="B25" s="22" t="s">
        <v>3</v>
      </c>
    </row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/>
  </sheetData>
  <sheetProtection algorithmName="SHA-512" hashValue="q7iPekLx2udZ87gBcsQtwqJywuQwqyL/EcGjVT4TWVpApZNKxo+cVtxcd+zUQLJYJZE2k4Z3EHolPL9Yh2ogKA==" saltValue="YPKm8qWRUWmS36WYlCSOQA==" spinCount="100000" sheet="1" objects="1" scenarios="1"/>
  <hyperlinks>
    <hyperlink ref="B2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  <tableParts count="1">
    <tablePart r:id="rId3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  <pageSetUpPr fitToPage="1"/>
  </sheetPr>
  <dimension ref="B1:H41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30.28515625" style="9" customWidth="1"/>
    <col min="3" max="3" width="15.7109375" style="9" customWidth="1"/>
    <col min="4" max="4" width="18.85546875" style="9" customWidth="1"/>
    <col min="5" max="17" width="15.7109375" style="9" customWidth="1"/>
    <col min="18" max="16384" width="9.140625" style="9"/>
  </cols>
  <sheetData>
    <row r="1" spans="2:8" ht="15" customHeight="1" x14ac:dyDescent="0.25">
      <c r="B1"/>
      <c r="C1" s="1"/>
      <c r="D1" s="1"/>
    </row>
    <row r="2" spans="2:8" ht="15" customHeight="1" x14ac:dyDescent="0.25">
      <c r="B2"/>
      <c r="C2" s="1"/>
      <c r="D2" s="1"/>
    </row>
    <row r="3" spans="2:8" ht="15" customHeight="1" x14ac:dyDescent="0.25">
      <c r="B3"/>
      <c r="C3" s="1"/>
      <c r="D3" s="1"/>
    </row>
    <row r="4" spans="2:8" ht="15" customHeight="1" x14ac:dyDescent="0.25">
      <c r="B4"/>
      <c r="C4" s="1"/>
      <c r="D4" s="1"/>
    </row>
    <row r="5" spans="2:8" ht="12" customHeight="1" x14ac:dyDescent="0.3">
      <c r="B5" s="103" t="s">
        <v>107</v>
      </c>
      <c r="C5" s="2"/>
      <c r="D5" s="2"/>
    </row>
    <row r="6" spans="2:8" ht="12" customHeight="1" x14ac:dyDescent="0.3">
      <c r="B6" s="104" t="s">
        <v>108</v>
      </c>
      <c r="C6" s="2"/>
      <c r="D6" s="2"/>
    </row>
    <row r="7" spans="2:8" ht="15" customHeight="1" x14ac:dyDescent="0.2"/>
    <row r="8" spans="2:8" ht="15" customHeight="1" x14ac:dyDescent="0.25">
      <c r="B8" s="10" t="s">
        <v>4</v>
      </c>
    </row>
    <row r="9" spans="2:8" ht="15" customHeight="1" x14ac:dyDescent="0.25">
      <c r="B9" s="11"/>
      <c r="C9" s="12"/>
      <c r="D9" s="12"/>
      <c r="E9" s="12"/>
      <c r="F9" s="12"/>
      <c r="G9" s="12"/>
    </row>
    <row r="10" spans="2:8" ht="15" customHeight="1" x14ac:dyDescent="0.25">
      <c r="B10" s="11" t="s">
        <v>90</v>
      </c>
      <c r="C10" s="12"/>
      <c r="D10" s="12"/>
      <c r="E10" s="12"/>
      <c r="F10" s="12"/>
      <c r="G10" s="12"/>
    </row>
    <row r="11" spans="2:8" ht="15" customHeight="1" x14ac:dyDescent="0.25">
      <c r="B11" s="11" t="s">
        <v>75</v>
      </c>
      <c r="C11" s="12"/>
      <c r="D11" s="12"/>
      <c r="E11" s="12"/>
      <c r="F11" s="12"/>
      <c r="G11" s="12"/>
    </row>
    <row r="12" spans="2:8" ht="15" customHeight="1" x14ac:dyDescent="0.25">
      <c r="B12" s="11" t="s">
        <v>106</v>
      </c>
      <c r="C12" s="12"/>
      <c r="D12" s="12"/>
      <c r="E12" s="12"/>
      <c r="F12" s="12"/>
      <c r="G12" s="12"/>
    </row>
    <row r="13" spans="2:8" ht="15" customHeight="1" x14ac:dyDescent="0.2">
      <c r="C13" s="12"/>
      <c r="D13" s="12"/>
      <c r="E13" s="12"/>
      <c r="F13" s="12"/>
      <c r="G13" s="12"/>
    </row>
    <row r="14" spans="2:8" ht="15" customHeight="1" x14ac:dyDescent="0.2">
      <c r="B14" s="13" t="s">
        <v>19</v>
      </c>
      <c r="C14" s="14"/>
      <c r="D14" s="14"/>
      <c r="E14" s="14"/>
      <c r="F14" s="14"/>
      <c r="G14" s="14"/>
    </row>
    <row r="15" spans="2:8" ht="15" customHeight="1" x14ac:dyDescent="0.2">
      <c r="B15" s="15" t="s">
        <v>1</v>
      </c>
      <c r="C15" s="28" t="s">
        <v>62</v>
      </c>
      <c r="D15" s="28" t="s">
        <v>71</v>
      </c>
      <c r="E15" s="28" t="s">
        <v>76</v>
      </c>
      <c r="F15" s="28" t="s">
        <v>80</v>
      </c>
      <c r="G15" s="74" t="s">
        <v>83</v>
      </c>
      <c r="H15" s="74" t="s">
        <v>86</v>
      </c>
    </row>
    <row r="16" spans="2:8" ht="45" customHeight="1" x14ac:dyDescent="0.2">
      <c r="B16" s="40" t="s">
        <v>54</v>
      </c>
      <c r="C16" s="92">
        <v>0.06</v>
      </c>
      <c r="D16" s="89">
        <v>0.05</v>
      </c>
      <c r="E16" s="89">
        <v>0.06</v>
      </c>
      <c r="F16" s="89">
        <v>7.0000000000000007E-2</v>
      </c>
      <c r="G16" s="90">
        <v>0.06</v>
      </c>
      <c r="H16" s="90">
        <v>0.06</v>
      </c>
    </row>
    <row r="17" spans="2:8" ht="45" customHeight="1" x14ac:dyDescent="0.2">
      <c r="B17" s="41" t="s">
        <v>55</v>
      </c>
      <c r="C17" s="92">
        <v>0.25</v>
      </c>
      <c r="D17" s="89">
        <v>0.27</v>
      </c>
      <c r="E17" s="89">
        <v>0.27</v>
      </c>
      <c r="F17" s="89">
        <v>0.25</v>
      </c>
      <c r="G17" s="90">
        <v>0.25</v>
      </c>
      <c r="H17" s="90">
        <v>0.23</v>
      </c>
    </row>
    <row r="18" spans="2:8" ht="15" customHeight="1" x14ac:dyDescent="0.2">
      <c r="B18" s="31"/>
      <c r="C18" s="30"/>
      <c r="D18" s="30"/>
      <c r="E18" s="30"/>
      <c r="F18" s="30"/>
      <c r="G18" s="30"/>
    </row>
    <row r="19" spans="2:8" ht="15" customHeight="1" x14ac:dyDescent="0.2">
      <c r="B19" s="9" t="s">
        <v>72</v>
      </c>
    </row>
    <row r="20" spans="2:8" ht="15" customHeight="1" x14ac:dyDescent="0.2">
      <c r="B20" s="9" t="s">
        <v>73</v>
      </c>
    </row>
    <row r="21" spans="2:8" ht="15" customHeight="1" x14ac:dyDescent="0.2">
      <c r="B21" s="9" t="s">
        <v>74</v>
      </c>
    </row>
    <row r="22" spans="2:8" ht="15" customHeight="1" x14ac:dyDescent="0.2"/>
    <row r="23" spans="2:8" ht="15" customHeight="1" x14ac:dyDescent="0.2">
      <c r="B23" s="22" t="s">
        <v>3</v>
      </c>
    </row>
    <row r="24" spans="2:8" ht="15" customHeight="1" x14ac:dyDescent="0.2"/>
    <row r="25" spans="2:8" ht="15" customHeight="1" x14ac:dyDescent="0.2"/>
    <row r="26" spans="2:8" ht="15" customHeight="1" x14ac:dyDescent="0.2"/>
    <row r="27" spans="2:8" ht="15" customHeight="1" x14ac:dyDescent="0.2"/>
    <row r="28" spans="2:8" ht="15" customHeight="1" x14ac:dyDescent="0.2">
      <c r="C28" s="32"/>
      <c r="D28" s="32"/>
      <c r="E28" s="32"/>
      <c r="F28" s="32"/>
      <c r="G28" s="32"/>
    </row>
    <row r="29" spans="2:8" ht="15" customHeight="1" x14ac:dyDescent="0.2">
      <c r="C29" s="32"/>
      <c r="D29" s="32"/>
      <c r="E29" s="32"/>
      <c r="F29" s="32"/>
      <c r="G29" s="32"/>
    </row>
    <row r="30" spans="2:8" ht="15" customHeight="1" x14ac:dyDescent="0.2"/>
    <row r="31" spans="2:8" ht="15" customHeight="1" x14ac:dyDescent="0.2"/>
    <row r="32" spans="2:8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sheetProtection algorithmName="SHA-512" hashValue="z8p9V9WwrLUrp3V6skDpujRcQazioRPOGoFwZRYpowH0sRxvLKGn+AcaCUDfk4m/DhrKOIVu0CSkz2JPhcre2A==" saltValue="6CBImPwCPLm01GfgnmWwJA==" spinCount="100000" sheet="1" objects="1" scenarios="1"/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0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30.28515625" style="9" customWidth="1"/>
    <col min="3" max="5" width="15.7109375" style="9" customWidth="1"/>
    <col min="6" max="6" width="7.5703125" style="9" customWidth="1"/>
    <col min="7" max="7" width="3.7109375" style="9" customWidth="1"/>
    <col min="8" max="18" width="15.7109375" style="9" customWidth="1"/>
    <col min="19" max="16384" width="9.140625" style="9"/>
  </cols>
  <sheetData>
    <row r="1" spans="2:7" ht="15" customHeight="1" x14ac:dyDescent="0.25">
      <c r="B1"/>
      <c r="C1" s="1"/>
      <c r="D1" s="1"/>
    </row>
    <row r="2" spans="2:7" ht="15" customHeight="1" x14ac:dyDescent="0.25">
      <c r="B2"/>
      <c r="C2" s="1"/>
      <c r="D2" s="1"/>
    </row>
    <row r="3" spans="2:7" ht="15" customHeight="1" x14ac:dyDescent="0.25">
      <c r="B3"/>
      <c r="C3" s="1"/>
      <c r="D3" s="1"/>
    </row>
    <row r="4" spans="2:7" ht="15" customHeight="1" x14ac:dyDescent="0.25">
      <c r="B4"/>
      <c r="C4" s="1"/>
      <c r="D4" s="1"/>
    </row>
    <row r="5" spans="2:7" ht="12" customHeight="1" x14ac:dyDescent="0.3">
      <c r="B5" s="103" t="s">
        <v>107</v>
      </c>
      <c r="C5" s="2"/>
      <c r="D5" s="2"/>
    </row>
    <row r="6" spans="2:7" ht="12" customHeight="1" x14ac:dyDescent="0.3">
      <c r="B6" s="104" t="s">
        <v>108</v>
      </c>
      <c r="C6" s="2"/>
      <c r="D6" s="2"/>
    </row>
    <row r="7" spans="2:7" ht="15" customHeight="1" x14ac:dyDescent="0.2"/>
    <row r="8" spans="2:7" ht="15" customHeight="1" x14ac:dyDescent="0.25">
      <c r="B8" s="10" t="s">
        <v>4</v>
      </c>
    </row>
    <row r="9" spans="2:7" ht="15" customHeight="1" x14ac:dyDescent="0.25">
      <c r="B9" s="11"/>
      <c r="C9" s="12"/>
      <c r="D9" s="12"/>
      <c r="E9" s="12"/>
      <c r="F9" s="12"/>
      <c r="G9" s="12"/>
    </row>
    <row r="10" spans="2:7" ht="15" customHeight="1" x14ac:dyDescent="0.25">
      <c r="B10" s="11" t="s">
        <v>94</v>
      </c>
      <c r="C10" s="12"/>
      <c r="D10" s="12"/>
      <c r="E10" s="12"/>
      <c r="F10" s="12"/>
      <c r="G10" s="12"/>
    </row>
    <row r="11" spans="2:7" ht="15" customHeight="1" x14ac:dyDescent="0.25">
      <c r="B11" s="11" t="s">
        <v>96</v>
      </c>
      <c r="C11" s="12"/>
      <c r="D11" s="12"/>
      <c r="E11" s="12"/>
      <c r="F11" s="12"/>
      <c r="G11" s="12"/>
    </row>
    <row r="12" spans="2:7" ht="15" customHeight="1" x14ac:dyDescent="0.2">
      <c r="C12" s="12"/>
      <c r="D12" s="12"/>
      <c r="E12" s="12"/>
      <c r="F12" s="12"/>
      <c r="G12" s="12"/>
    </row>
    <row r="13" spans="2:7" ht="15" customHeight="1" x14ac:dyDescent="0.2">
      <c r="B13" s="13" t="s">
        <v>0</v>
      </c>
      <c r="C13" s="14"/>
      <c r="D13" s="14"/>
      <c r="E13" s="14"/>
      <c r="F13" s="14"/>
      <c r="G13" s="14"/>
    </row>
    <row r="14" spans="2:7" ht="15" customHeight="1" x14ac:dyDescent="0.2">
      <c r="B14" s="15" t="s">
        <v>1</v>
      </c>
      <c r="C14" s="35" t="s">
        <v>83</v>
      </c>
      <c r="D14" s="35" t="s">
        <v>86</v>
      </c>
      <c r="E14" s="16" t="s">
        <v>87</v>
      </c>
    </row>
    <row r="15" spans="2:7" ht="15" customHeight="1" x14ac:dyDescent="0.2">
      <c r="B15" s="17" t="s">
        <v>6</v>
      </c>
      <c r="C15" s="18">
        <v>5500036.4300000016</v>
      </c>
      <c r="D15" s="18">
        <v>5752990.21</v>
      </c>
      <c r="E15" s="67">
        <f>+(Tabla2[[#This Row],[2022]]/Tabla2[[#This Row],[2021]])-1</f>
        <v>4.5991291734043704E-2</v>
      </c>
    </row>
    <row r="16" spans="2:7" ht="15" customHeight="1" x14ac:dyDescent="0.2">
      <c r="B16" s="17" t="s">
        <v>7</v>
      </c>
      <c r="C16" s="18">
        <v>30369118.289999999</v>
      </c>
      <c r="D16" s="18">
        <v>29798280.640000001</v>
      </c>
      <c r="E16" s="67">
        <f>+(Tabla2[[#This Row],[2022]]/Tabla2[[#This Row],[2021]])-1</f>
        <v>-1.879664877158993E-2</v>
      </c>
    </row>
    <row r="17" spans="2:7" ht="15" customHeight="1" thickBot="1" x14ac:dyDescent="0.25">
      <c r="B17" s="25" t="s">
        <v>2</v>
      </c>
      <c r="C17" s="27">
        <v>35869154.719999999</v>
      </c>
      <c r="D17" s="27">
        <v>35551270.850000001</v>
      </c>
      <c r="E17" s="68">
        <f>+(Tabla2[[#This Row],[2022]]/Tabla2[[#This Row],[2021]])-1</f>
        <v>-8.8623184036937808E-3</v>
      </c>
    </row>
    <row r="18" spans="2:7" ht="15" customHeight="1" x14ac:dyDescent="0.2">
      <c r="B18" s="17" t="s">
        <v>8</v>
      </c>
      <c r="C18" s="18">
        <v>323531.55470588244</v>
      </c>
      <c r="D18" s="18">
        <v>338411.1888235294</v>
      </c>
      <c r="E18" s="67">
        <f>+(Tabla2[[#This Row],[2022]]/Tabla2[[#This Row],[2021]])-1</f>
        <v>4.5991291734043704E-2</v>
      </c>
    </row>
    <row r="19" spans="2:7" ht="15" customHeight="1" x14ac:dyDescent="0.2">
      <c r="B19" s="17" t="s">
        <v>9</v>
      </c>
      <c r="C19" s="18">
        <v>1168043.011153846</v>
      </c>
      <c r="D19" s="18">
        <v>1295577.4191304347</v>
      </c>
      <c r="E19" s="69">
        <f>+(Tabla2[[#This Row],[2022]]/Tabla2[[#This Row],[2021]])-1</f>
        <v>0.10918639704081134</v>
      </c>
    </row>
    <row r="20" spans="2:7" ht="15" customHeight="1" x14ac:dyDescent="0.2">
      <c r="B20" s="19" t="s">
        <v>10</v>
      </c>
      <c r="C20" s="26">
        <v>834166.38883720932</v>
      </c>
      <c r="D20" s="26">
        <v>888781.77124999999</v>
      </c>
      <c r="E20" s="70">
        <f>+(Tabla2[[#This Row],[2022]]/Tabla2[[#This Row],[2021]])-1</f>
        <v>6.5473007716029041E-2</v>
      </c>
      <c r="F20" s="21"/>
      <c r="G20" s="21"/>
    </row>
    <row r="21" spans="2:7" ht="15" customHeight="1" x14ac:dyDescent="0.2">
      <c r="B21" s="20"/>
      <c r="C21" s="21"/>
      <c r="D21" s="21"/>
      <c r="E21" s="21"/>
    </row>
    <row r="22" spans="2:7" ht="15" customHeight="1" x14ac:dyDescent="0.2">
      <c r="B22" s="9" t="s">
        <v>12</v>
      </c>
    </row>
    <row r="23" spans="2:7" ht="15" customHeight="1" x14ac:dyDescent="0.2">
      <c r="B23" s="9" t="s">
        <v>13</v>
      </c>
    </row>
    <row r="24" spans="2:7" ht="15" customHeight="1" x14ac:dyDescent="0.2">
      <c r="B24" s="9" t="s">
        <v>14</v>
      </c>
    </row>
    <row r="25" spans="2:7" ht="15" customHeight="1" x14ac:dyDescent="0.2"/>
    <row r="26" spans="2:7" ht="15" customHeight="1" x14ac:dyDescent="0.2">
      <c r="B26" s="22" t="s">
        <v>3</v>
      </c>
    </row>
    <row r="27" spans="2:7" ht="15" customHeight="1" x14ac:dyDescent="0.2">
      <c r="D27" s="71"/>
    </row>
    <row r="28" spans="2:7" ht="15" customHeight="1" x14ac:dyDescent="0.2">
      <c r="E28" s="37"/>
    </row>
    <row r="29" spans="2:7" ht="15" customHeight="1" x14ac:dyDescent="0.2"/>
    <row r="30" spans="2:7" ht="15" customHeight="1" x14ac:dyDescent="0.2"/>
  </sheetData>
  <sheetProtection algorithmName="SHA-512" hashValue="w0Bs8lt2JBRixqAR9OAqgxfK66Qmv89q+finFesnRTkyal2vQqNmRzELTvi/sWtV6Dyls4disvTjFmt5PHySGg==" saltValue="P40Hiip/yajbRoUsvPRsTw==" spinCount="100000" sheet="1" objects="1" scenarios="1"/>
  <hyperlinks>
    <hyperlink ref="B26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1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36.140625" style="9" customWidth="1"/>
    <col min="3" max="6" width="15.7109375" style="9" customWidth="1"/>
    <col min="7" max="7" width="3.7109375" style="9" customWidth="1"/>
    <col min="8" max="18" width="15.7109375" style="9" customWidth="1"/>
    <col min="19" max="16384" width="9.140625" style="9"/>
  </cols>
  <sheetData>
    <row r="1" spans="2:7" ht="15" customHeight="1" x14ac:dyDescent="0.25">
      <c r="B1"/>
      <c r="C1" s="1"/>
      <c r="D1" s="1"/>
    </row>
    <row r="2" spans="2:7" ht="15" customHeight="1" x14ac:dyDescent="0.25">
      <c r="B2"/>
      <c r="C2" s="1"/>
      <c r="D2" s="1"/>
    </row>
    <row r="3" spans="2:7" ht="15" customHeight="1" x14ac:dyDescent="0.25">
      <c r="B3"/>
      <c r="C3" s="1"/>
      <c r="D3" s="1"/>
    </row>
    <row r="4" spans="2:7" ht="15" customHeight="1" x14ac:dyDescent="0.25">
      <c r="B4"/>
      <c r="C4" s="1"/>
      <c r="D4" s="1"/>
    </row>
    <row r="5" spans="2:7" ht="12" customHeight="1" x14ac:dyDescent="0.3">
      <c r="B5" s="103" t="s">
        <v>107</v>
      </c>
      <c r="C5" s="2"/>
      <c r="D5" s="2"/>
    </row>
    <row r="6" spans="2:7" ht="12" customHeight="1" x14ac:dyDescent="0.3">
      <c r="B6" s="104" t="s">
        <v>108</v>
      </c>
      <c r="C6" s="2"/>
      <c r="D6" s="2"/>
    </row>
    <row r="7" spans="2:7" ht="15" customHeight="1" x14ac:dyDescent="0.2"/>
    <row r="8" spans="2:7" ht="15" customHeight="1" x14ac:dyDescent="0.25">
      <c r="B8" s="10" t="s">
        <v>4</v>
      </c>
    </row>
    <row r="9" spans="2:7" ht="15" customHeight="1" x14ac:dyDescent="0.25">
      <c r="B9" s="11"/>
      <c r="C9" s="12"/>
      <c r="D9" s="12"/>
      <c r="E9" s="12"/>
      <c r="F9" s="12"/>
      <c r="G9" s="12"/>
    </row>
    <row r="10" spans="2:7" ht="15" customHeight="1" x14ac:dyDescent="0.25">
      <c r="B10" s="11" t="s">
        <v>94</v>
      </c>
      <c r="C10" s="12"/>
      <c r="D10" s="12"/>
      <c r="E10" s="12"/>
      <c r="F10" s="12"/>
      <c r="G10" s="12"/>
    </row>
    <row r="11" spans="2:7" ht="15" customHeight="1" x14ac:dyDescent="0.25">
      <c r="B11" s="11" t="s">
        <v>95</v>
      </c>
      <c r="C11" s="12"/>
      <c r="D11" s="12"/>
      <c r="E11" s="12"/>
      <c r="F11" s="12"/>
      <c r="G11" s="12"/>
    </row>
    <row r="12" spans="2:7" ht="15" customHeight="1" x14ac:dyDescent="0.2">
      <c r="C12" s="12"/>
      <c r="D12" s="12"/>
      <c r="E12" s="12"/>
      <c r="F12" s="12"/>
      <c r="G12" s="12"/>
    </row>
    <row r="13" spans="2:7" ht="15" customHeight="1" x14ac:dyDescent="0.2">
      <c r="B13" s="13" t="s">
        <v>0</v>
      </c>
      <c r="C13" s="14"/>
      <c r="D13" s="14"/>
      <c r="E13" s="14"/>
      <c r="F13" s="14"/>
      <c r="G13" s="14"/>
    </row>
    <row r="14" spans="2:7" ht="15" customHeight="1" x14ac:dyDescent="0.2">
      <c r="B14" s="15" t="s">
        <v>1</v>
      </c>
      <c r="C14" s="24" t="s">
        <v>83</v>
      </c>
      <c r="D14" s="24" t="s">
        <v>86</v>
      </c>
      <c r="E14" s="16" t="s">
        <v>87</v>
      </c>
    </row>
    <row r="15" spans="2:7" ht="15" customHeight="1" x14ac:dyDescent="0.2">
      <c r="B15" s="41" t="s">
        <v>6</v>
      </c>
      <c r="C15" s="59">
        <v>1192248.04</v>
      </c>
      <c r="D15" s="59">
        <v>1224556.6700000002</v>
      </c>
      <c r="E15" s="72">
        <f>+(Tabla23[[#This Row],[2022]]/Tabla23[[#This Row],[2021]])-1</f>
        <v>2.7098916430175146E-2</v>
      </c>
    </row>
    <row r="16" spans="2:7" ht="15" customHeight="1" x14ac:dyDescent="0.2">
      <c r="B16" s="41" t="s">
        <v>7</v>
      </c>
      <c r="C16" s="59">
        <v>8151318.96</v>
      </c>
      <c r="D16" s="59">
        <v>7650162.709999999</v>
      </c>
      <c r="E16" s="72">
        <f>+(Tabla23[[#This Row],[2022]]/Tabla23[[#This Row],[2021]])-1</f>
        <v>-6.1481614504261928E-2</v>
      </c>
    </row>
    <row r="17" spans="2:7" ht="15" customHeight="1" thickBot="1" x14ac:dyDescent="0.25">
      <c r="B17" s="60" t="s">
        <v>2</v>
      </c>
      <c r="C17" s="61">
        <v>9343567</v>
      </c>
      <c r="D17" s="61">
        <v>8874719.379999999</v>
      </c>
      <c r="E17" s="77">
        <f>+(Tabla23[[#This Row],[2022]]/Tabla23[[#This Row],[2021]])-1</f>
        <v>-5.0178654468898354E-2</v>
      </c>
    </row>
    <row r="18" spans="2:7" ht="15" customHeight="1" x14ac:dyDescent="0.2">
      <c r="B18" s="41" t="s">
        <v>8</v>
      </c>
      <c r="C18" s="59">
        <v>70132.237647058821</v>
      </c>
      <c r="D18" s="59">
        <v>72032.74529411766</v>
      </c>
      <c r="E18" s="72">
        <f>+(Tabla23[[#This Row],[2022]]/Tabla23[[#This Row],[2021]])-1</f>
        <v>2.7098916430175368E-2</v>
      </c>
    </row>
    <row r="19" spans="2:7" ht="15" customHeight="1" x14ac:dyDescent="0.2">
      <c r="B19" s="41" t="s">
        <v>9</v>
      </c>
      <c r="C19" s="59">
        <v>313512.26769230771</v>
      </c>
      <c r="D19" s="59">
        <v>332615.76999999996</v>
      </c>
      <c r="E19" s="72">
        <f>+(Tabla23[[#This Row],[2022]]/Tabla23[[#This Row],[2021]])-1</f>
        <v>6.0933827082138681E-2</v>
      </c>
    </row>
    <row r="20" spans="2:7" ht="15" customHeight="1" x14ac:dyDescent="0.2">
      <c r="B20" s="55" t="s">
        <v>10</v>
      </c>
      <c r="C20" s="58">
        <v>217292.2558139535</v>
      </c>
      <c r="D20" s="58">
        <v>221867.98449999996</v>
      </c>
      <c r="E20" s="72">
        <f>+(Tabla23[[#This Row],[2022]]/Tabla23[[#This Row],[2021]])-1</f>
        <v>2.1057946445934173E-2</v>
      </c>
      <c r="F20" s="21"/>
      <c r="G20" s="21"/>
    </row>
    <row r="21" spans="2:7" ht="15" customHeight="1" x14ac:dyDescent="0.2">
      <c r="B21" s="20"/>
      <c r="C21" s="21"/>
      <c r="D21" s="21"/>
      <c r="E21" s="21"/>
    </row>
    <row r="22" spans="2:7" ht="15" customHeight="1" x14ac:dyDescent="0.2">
      <c r="B22" s="9" t="s">
        <v>81</v>
      </c>
    </row>
    <row r="23" spans="2:7" ht="15" customHeight="1" x14ac:dyDescent="0.2"/>
    <row r="24" spans="2:7" ht="15" customHeight="1" x14ac:dyDescent="0.2">
      <c r="B24" s="22" t="s">
        <v>3</v>
      </c>
    </row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sheetProtection algorithmName="SHA-512" hashValue="O5pTxOvbjTPYw8iq0KZG0gEsq4hkYW/rprwvhnWk0H/iRTvDbj4CzXzCbV4kynF6I8QuAzUWy5IlhQdJGY4nrQ==" saltValue="peRBnPlDSJyDkICEggUluQ==" spinCount="100000" sheet="1" objects="1" scenarios="1"/>
  <hyperlinks>
    <hyperlink ref="B2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1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3.7109375" style="9" customWidth="1"/>
    <col min="3" max="3" width="15.7109375" style="9" customWidth="1"/>
    <col min="4" max="4" width="20.7109375" style="9" customWidth="1"/>
    <col min="5" max="5" width="11.85546875" style="9" customWidth="1"/>
    <col min="6" max="6" width="16.28515625" style="9" customWidth="1"/>
    <col min="7" max="7" width="11.28515625" style="9" customWidth="1"/>
    <col min="8" max="17" width="15.7109375" style="9" customWidth="1"/>
    <col min="18" max="16384" width="9.140625" style="9"/>
  </cols>
  <sheetData>
    <row r="1" spans="2:7" ht="15" customHeight="1" x14ac:dyDescent="0.25">
      <c r="B1"/>
      <c r="C1" s="1"/>
      <c r="D1" s="1"/>
    </row>
    <row r="2" spans="2:7" ht="15" customHeight="1" x14ac:dyDescent="0.25">
      <c r="B2"/>
      <c r="C2" s="1"/>
      <c r="D2" s="1"/>
    </row>
    <row r="3" spans="2:7" ht="12" customHeight="1" x14ac:dyDescent="0.25">
      <c r="B3"/>
      <c r="C3" s="1"/>
      <c r="D3" s="1"/>
    </row>
    <row r="4" spans="2:7" ht="15" customHeight="1" x14ac:dyDescent="0.25">
      <c r="B4"/>
      <c r="C4" s="1"/>
      <c r="D4" s="1"/>
    </row>
    <row r="5" spans="2:7" ht="12" customHeight="1" x14ac:dyDescent="0.3">
      <c r="B5" s="103" t="s">
        <v>107</v>
      </c>
      <c r="C5" s="2"/>
      <c r="D5" s="2"/>
    </row>
    <row r="6" spans="2:7" ht="12" customHeight="1" x14ac:dyDescent="0.3">
      <c r="B6" s="104" t="s">
        <v>108</v>
      </c>
      <c r="C6" s="2"/>
      <c r="D6" s="2"/>
    </row>
    <row r="7" spans="2:7" ht="15" customHeight="1" x14ac:dyDescent="0.2"/>
    <row r="8" spans="2:7" ht="15" customHeight="1" x14ac:dyDescent="0.25">
      <c r="B8" s="10" t="s">
        <v>4</v>
      </c>
    </row>
    <row r="9" spans="2:7" ht="15" customHeight="1" x14ac:dyDescent="0.25">
      <c r="B9" s="11"/>
      <c r="C9" s="12"/>
      <c r="D9" s="12"/>
      <c r="E9" s="12"/>
      <c r="F9" s="12"/>
      <c r="G9" s="12"/>
    </row>
    <row r="10" spans="2:7" ht="15" customHeight="1" x14ac:dyDescent="0.25">
      <c r="B10" s="11" t="s">
        <v>89</v>
      </c>
      <c r="C10" s="12"/>
      <c r="D10" s="12"/>
      <c r="E10" s="12"/>
      <c r="F10" s="12"/>
      <c r="G10" s="12"/>
    </row>
    <row r="11" spans="2:7" ht="15" customHeight="1" x14ac:dyDescent="0.25">
      <c r="B11" s="11" t="s">
        <v>93</v>
      </c>
      <c r="C11" s="12"/>
      <c r="D11" s="12"/>
      <c r="E11" s="12"/>
      <c r="F11" s="12"/>
      <c r="G11" s="12"/>
    </row>
    <row r="12" spans="2:7" ht="15" customHeight="1" x14ac:dyDescent="0.2">
      <c r="C12" s="12"/>
      <c r="D12" s="12"/>
      <c r="E12" s="12"/>
      <c r="F12" s="12"/>
      <c r="G12" s="12"/>
    </row>
    <row r="13" spans="2:7" ht="15" customHeight="1" x14ac:dyDescent="0.2">
      <c r="B13" s="13" t="s">
        <v>19</v>
      </c>
      <c r="C13" s="14"/>
      <c r="D13" s="14"/>
      <c r="E13" s="14"/>
      <c r="F13" s="14"/>
      <c r="G13" s="14"/>
    </row>
    <row r="14" spans="2:7" ht="15" customHeight="1" x14ac:dyDescent="0.2">
      <c r="B14" s="15" t="s">
        <v>1</v>
      </c>
      <c r="C14" s="28" t="s">
        <v>71</v>
      </c>
      <c r="D14" s="28" t="s">
        <v>76</v>
      </c>
      <c r="E14" s="28" t="s">
        <v>80</v>
      </c>
      <c r="F14" s="28" t="s">
        <v>83</v>
      </c>
      <c r="G14" s="28" t="s">
        <v>86</v>
      </c>
    </row>
    <row r="15" spans="2:7" x14ac:dyDescent="0.2">
      <c r="B15" s="41" t="s">
        <v>16</v>
      </c>
      <c r="C15" s="88">
        <v>2.54</v>
      </c>
      <c r="D15" s="89">
        <v>1.59</v>
      </c>
      <c r="E15" s="89">
        <v>-5.3</v>
      </c>
      <c r="F15" s="89">
        <v>0.47</v>
      </c>
      <c r="G15" s="90">
        <v>-0.89</v>
      </c>
    </row>
    <row r="16" spans="2:7" ht="15" customHeight="1" x14ac:dyDescent="0.2">
      <c r="B16" s="41" t="s">
        <v>17</v>
      </c>
      <c r="C16" s="88">
        <v>7.02</v>
      </c>
      <c r="D16" s="89">
        <v>-0.82</v>
      </c>
      <c r="E16" s="89">
        <v>-18.05</v>
      </c>
      <c r="F16" s="88">
        <v>-9.59</v>
      </c>
      <c r="G16" s="90">
        <v>-5.0199999999999996</v>
      </c>
    </row>
    <row r="17" spans="2:5" ht="15" customHeight="1" x14ac:dyDescent="0.2">
      <c r="B17" s="20"/>
      <c r="C17" s="21"/>
      <c r="D17" s="21"/>
      <c r="E17" s="21"/>
    </row>
    <row r="18" spans="2:5" ht="15" customHeight="1" x14ac:dyDescent="0.2">
      <c r="B18" s="9" t="s">
        <v>12</v>
      </c>
    </row>
    <row r="19" spans="2:5" ht="15" customHeight="1" x14ac:dyDescent="0.2">
      <c r="B19" s="9" t="s">
        <v>13</v>
      </c>
    </row>
    <row r="20" spans="2:5" ht="15" customHeight="1" x14ac:dyDescent="0.2">
      <c r="B20" s="9" t="s">
        <v>14</v>
      </c>
    </row>
    <row r="21" spans="2:5" ht="15" customHeight="1" x14ac:dyDescent="0.2"/>
    <row r="22" spans="2:5" ht="15" customHeight="1" x14ac:dyDescent="0.2">
      <c r="B22" s="9" t="s">
        <v>81</v>
      </c>
    </row>
    <row r="23" spans="2:5" ht="15" customHeight="1" x14ac:dyDescent="0.2"/>
    <row r="24" spans="2:5" ht="15" customHeight="1" x14ac:dyDescent="0.2">
      <c r="B24" s="22" t="s">
        <v>3</v>
      </c>
    </row>
    <row r="25" spans="2:5" ht="15" customHeight="1" x14ac:dyDescent="0.2"/>
    <row r="26" spans="2:5" ht="15" customHeight="1" x14ac:dyDescent="0.2"/>
    <row r="27" spans="2:5" ht="15" customHeight="1" x14ac:dyDescent="0.2"/>
    <row r="28" spans="2:5" ht="15" customHeight="1" x14ac:dyDescent="0.2"/>
    <row r="29" spans="2:5" ht="15" customHeight="1" x14ac:dyDescent="0.2"/>
    <row r="30" spans="2:5" ht="15" customHeight="1" x14ac:dyDescent="0.2"/>
    <row r="31" spans="2:5" ht="15" customHeight="1" x14ac:dyDescent="0.2"/>
    <row r="32" spans="2:5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sheetProtection algorithmName="SHA-512" hashValue="LfaBK3LiiSrio0LxwADNoojtcWSalPu9KkJm00iY7wV6bSNj/YaOn1JhGKwBv5wBUFMjmrS8TnqQ51hTj6RhtA==" saltValue="18FwzRvIaWEAG6yYeY82Og==" spinCount="100000" sheet="1" objects="1" scenarios="1"/>
  <hyperlinks>
    <hyperlink ref="B2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34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3.7109375" style="9" customWidth="1"/>
    <col min="3" max="3" width="12.7109375" style="9" customWidth="1"/>
    <col min="4" max="5" width="13.28515625" style="9" customWidth="1"/>
    <col min="6" max="6" width="14.5703125" style="9" customWidth="1"/>
    <col min="7" max="7" width="13.140625" style="9" customWidth="1"/>
    <col min="8" max="8" width="13.7109375" style="9" customWidth="1"/>
    <col min="9" max="17" width="15.7109375" style="9" customWidth="1"/>
    <col min="18" max="16384" width="9.140625" style="9"/>
  </cols>
  <sheetData>
    <row r="1" spans="2:8" ht="15" customHeight="1" x14ac:dyDescent="0.25">
      <c r="B1"/>
      <c r="C1" s="1"/>
      <c r="D1" s="1"/>
    </row>
    <row r="2" spans="2:8" ht="15" customHeight="1" x14ac:dyDescent="0.25">
      <c r="B2"/>
      <c r="C2" s="1"/>
      <c r="D2" s="1"/>
    </row>
    <row r="3" spans="2:8" ht="15" customHeight="1" x14ac:dyDescent="0.25">
      <c r="B3"/>
      <c r="C3" s="1"/>
      <c r="D3" s="1"/>
    </row>
    <row r="4" spans="2:8" ht="15" customHeight="1" x14ac:dyDescent="0.25">
      <c r="B4"/>
      <c r="C4" s="1"/>
      <c r="D4" s="1"/>
    </row>
    <row r="5" spans="2:8" ht="12" customHeight="1" x14ac:dyDescent="0.3">
      <c r="B5" s="103" t="s">
        <v>107</v>
      </c>
      <c r="C5" s="2"/>
      <c r="D5" s="2"/>
    </row>
    <row r="6" spans="2:8" ht="12" customHeight="1" x14ac:dyDescent="0.3">
      <c r="B6" s="104" t="s">
        <v>108</v>
      </c>
      <c r="C6" s="2"/>
      <c r="D6" s="2"/>
    </row>
    <row r="7" spans="2:8" ht="15" customHeight="1" x14ac:dyDescent="0.2"/>
    <row r="8" spans="2:8" ht="15" customHeight="1" x14ac:dyDescent="0.25">
      <c r="B8" s="10" t="s">
        <v>4</v>
      </c>
    </row>
    <row r="9" spans="2:8" ht="15" customHeight="1" x14ac:dyDescent="0.25">
      <c r="B9" s="11"/>
      <c r="C9" s="12"/>
      <c r="D9" s="12"/>
      <c r="E9" s="12"/>
      <c r="F9" s="12"/>
      <c r="G9" s="12"/>
    </row>
    <row r="10" spans="2:8" ht="15" customHeight="1" x14ac:dyDescent="0.25">
      <c r="B10" s="11" t="s">
        <v>89</v>
      </c>
      <c r="C10" s="12"/>
      <c r="D10" s="12"/>
      <c r="E10" s="12"/>
      <c r="F10" s="12"/>
      <c r="G10" s="12"/>
    </row>
    <row r="11" spans="2:8" ht="15" customHeight="1" x14ac:dyDescent="0.25">
      <c r="B11" s="11" t="s">
        <v>91</v>
      </c>
      <c r="C11" s="12"/>
      <c r="D11" s="12"/>
      <c r="E11" s="12"/>
      <c r="F11" s="12"/>
      <c r="G11" s="12"/>
    </row>
    <row r="12" spans="2:8" ht="15" customHeight="1" x14ac:dyDescent="0.25">
      <c r="B12" s="11"/>
      <c r="C12" s="12"/>
      <c r="D12" s="12"/>
      <c r="E12" s="12"/>
      <c r="F12" s="12"/>
      <c r="G12" s="12"/>
    </row>
    <row r="13" spans="2:8" ht="15" customHeight="1" x14ac:dyDescent="0.2">
      <c r="C13" s="12"/>
      <c r="D13" s="12"/>
      <c r="E13" s="12"/>
      <c r="F13" s="12"/>
      <c r="G13" s="12"/>
    </row>
    <row r="14" spans="2:8" ht="15" customHeight="1" x14ac:dyDescent="0.2">
      <c r="B14" s="13" t="s">
        <v>0</v>
      </c>
      <c r="C14" s="105" t="s">
        <v>20</v>
      </c>
      <c r="D14" s="105"/>
      <c r="E14" s="105" t="s">
        <v>21</v>
      </c>
      <c r="F14" s="105"/>
      <c r="G14" s="105" t="s">
        <v>2</v>
      </c>
      <c r="H14" s="105"/>
    </row>
    <row r="15" spans="2:8" ht="39" customHeight="1" x14ac:dyDescent="0.2">
      <c r="B15" s="15" t="s">
        <v>1</v>
      </c>
      <c r="C15" s="24" t="s">
        <v>22</v>
      </c>
      <c r="D15" s="24" t="s">
        <v>23</v>
      </c>
      <c r="E15" s="24" t="s">
        <v>24</v>
      </c>
      <c r="F15" s="24" t="s">
        <v>25</v>
      </c>
      <c r="G15" s="24" t="s">
        <v>44</v>
      </c>
      <c r="H15" s="28" t="s">
        <v>45</v>
      </c>
    </row>
    <row r="16" spans="2:8" x14ac:dyDescent="0.2">
      <c r="B16" s="41" t="s">
        <v>16</v>
      </c>
      <c r="C16" s="59">
        <v>9375755.9400000013</v>
      </c>
      <c r="D16" s="59">
        <v>26.37</v>
      </c>
      <c r="E16" s="59">
        <v>26175514.910000004</v>
      </c>
      <c r="F16" s="59">
        <v>73.63</v>
      </c>
      <c r="G16" s="63">
        <f>+Tabla23414[[#This Row],[Total primas]]+Tabla23414[[#This Row],[Total primas2]]</f>
        <v>35551270.850000009</v>
      </c>
      <c r="H16" s="63">
        <v>100</v>
      </c>
    </row>
    <row r="17" spans="2:8" ht="15" customHeight="1" x14ac:dyDescent="0.2">
      <c r="B17" s="41" t="s">
        <v>17</v>
      </c>
      <c r="C17" s="59">
        <v>2302395.87</v>
      </c>
      <c r="D17" s="59">
        <v>25.94</v>
      </c>
      <c r="E17" s="59">
        <v>6572323.5100000007</v>
      </c>
      <c r="F17" s="59">
        <v>74.06</v>
      </c>
      <c r="G17" s="63">
        <f>+Tabla23414[[#This Row],[Total primas]]+Tabla23414[[#This Row],[Total primas2]]</f>
        <v>8874719.3800000008</v>
      </c>
      <c r="H17" s="63">
        <v>100</v>
      </c>
    </row>
    <row r="18" spans="2:8" ht="15" customHeight="1" x14ac:dyDescent="0.2">
      <c r="B18" s="20"/>
      <c r="C18" s="21"/>
      <c r="D18" s="21"/>
      <c r="E18" s="21"/>
      <c r="G18" s="18"/>
    </row>
    <row r="19" spans="2:8" ht="15" customHeight="1" x14ac:dyDescent="0.2">
      <c r="B19" s="9" t="s">
        <v>12</v>
      </c>
    </row>
    <row r="20" spans="2:8" ht="15" customHeight="1" x14ac:dyDescent="0.2">
      <c r="B20" s="9" t="s">
        <v>13</v>
      </c>
      <c r="F20" s="23"/>
    </row>
    <row r="21" spans="2:8" ht="15" customHeight="1" x14ac:dyDescent="0.2">
      <c r="B21" s="9" t="s">
        <v>14</v>
      </c>
    </row>
    <row r="22" spans="2:8" ht="15" customHeight="1" x14ac:dyDescent="0.2"/>
    <row r="23" spans="2:8" ht="15" customHeight="1" x14ac:dyDescent="0.2">
      <c r="B23" s="9" t="s">
        <v>81</v>
      </c>
    </row>
    <row r="24" spans="2:8" ht="15" customHeight="1" x14ac:dyDescent="0.2"/>
    <row r="25" spans="2:8" ht="15" customHeight="1" x14ac:dyDescent="0.2">
      <c r="B25" s="22" t="s">
        <v>3</v>
      </c>
    </row>
    <row r="26" spans="2:8" ht="15" customHeight="1" x14ac:dyDescent="0.2"/>
    <row r="27" spans="2:8" ht="15" customHeight="1" x14ac:dyDescent="0.2"/>
    <row r="28" spans="2:8" ht="15" customHeight="1" x14ac:dyDescent="0.2"/>
    <row r="29" spans="2:8" ht="15" customHeight="1" x14ac:dyDescent="0.2"/>
    <row r="30" spans="2:8" ht="15" customHeight="1" x14ac:dyDescent="0.2"/>
    <row r="31" spans="2:8" ht="15" customHeight="1" x14ac:dyDescent="0.2"/>
    <row r="32" spans="2:8" ht="15" customHeight="1" x14ac:dyDescent="0.2"/>
    <row r="33" ht="15" customHeight="1" x14ac:dyDescent="0.2"/>
    <row r="34" ht="15" customHeight="1" x14ac:dyDescent="0.2"/>
  </sheetData>
  <sheetProtection algorithmName="SHA-512" hashValue="xi/fIdIHox3K5T81d6y0oGvzcy0XBmrFQ4x73TGKLJTU1qeUacXUf03DtVOWfiiL1VodPGNvw+tX53WC6oIfRg==" saltValue="FfUpkn8a0RfO8tJqGMzcYg==" spinCount="100000" sheet="1" objects="1" scenarios="1"/>
  <mergeCells count="3">
    <mergeCell ref="C14:D14"/>
    <mergeCell ref="E14:F14"/>
    <mergeCell ref="G14:H14"/>
  </mergeCells>
  <hyperlinks>
    <hyperlink ref="B25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0"/>
  <sheetViews>
    <sheetView showGridLines="0" workbookViewId="0"/>
  </sheetViews>
  <sheetFormatPr baseColWidth="10" defaultColWidth="9.140625" defaultRowHeight="12.75" x14ac:dyDescent="0.2"/>
  <cols>
    <col min="1" max="1" width="3.7109375" style="9" customWidth="1"/>
    <col min="2" max="2" width="29.5703125" style="9" customWidth="1"/>
    <col min="3" max="6" width="15.7109375" style="9" customWidth="1"/>
    <col min="7" max="7" width="3.7109375" style="9" customWidth="1"/>
    <col min="8" max="18" width="15.7109375" style="9" customWidth="1"/>
    <col min="19" max="16384" width="9.140625" style="9"/>
  </cols>
  <sheetData>
    <row r="1" spans="2:7" ht="15" customHeight="1" x14ac:dyDescent="0.25">
      <c r="B1"/>
      <c r="C1" s="1"/>
      <c r="D1" s="1"/>
    </row>
    <row r="2" spans="2:7" ht="15" customHeight="1" x14ac:dyDescent="0.25">
      <c r="B2"/>
      <c r="C2" s="1"/>
      <c r="D2" s="1"/>
    </row>
    <row r="3" spans="2:7" ht="15" customHeight="1" x14ac:dyDescent="0.25">
      <c r="B3"/>
      <c r="C3" s="1"/>
      <c r="D3" s="1"/>
    </row>
    <row r="4" spans="2:7" ht="15" customHeight="1" x14ac:dyDescent="0.25">
      <c r="B4"/>
      <c r="C4" s="1"/>
      <c r="D4" s="1"/>
    </row>
    <row r="5" spans="2:7" ht="12" customHeight="1" x14ac:dyDescent="0.3">
      <c r="B5" s="103" t="s">
        <v>107</v>
      </c>
      <c r="C5" s="2"/>
      <c r="D5" s="2"/>
    </row>
    <row r="6" spans="2:7" ht="12" customHeight="1" x14ac:dyDescent="0.3">
      <c r="B6" s="104" t="s">
        <v>108</v>
      </c>
      <c r="C6" s="2"/>
      <c r="D6" s="2"/>
    </row>
    <row r="7" spans="2:7" ht="15" customHeight="1" x14ac:dyDescent="0.2"/>
    <row r="8" spans="2:7" ht="15" customHeight="1" x14ac:dyDescent="0.25">
      <c r="B8" s="10" t="s">
        <v>4</v>
      </c>
    </row>
    <row r="9" spans="2:7" ht="15" customHeight="1" x14ac:dyDescent="0.25">
      <c r="B9" s="11"/>
      <c r="C9" s="12"/>
      <c r="D9" s="12"/>
      <c r="E9" s="12"/>
      <c r="F9" s="12"/>
      <c r="G9" s="12"/>
    </row>
    <row r="10" spans="2:7" ht="15" customHeight="1" x14ac:dyDescent="0.25">
      <c r="B10" s="11" t="s">
        <v>89</v>
      </c>
      <c r="C10" s="12"/>
      <c r="D10" s="12"/>
      <c r="E10" s="12"/>
      <c r="F10" s="12"/>
      <c r="G10" s="12"/>
    </row>
    <row r="11" spans="2:7" ht="15" customHeight="1" x14ac:dyDescent="0.25">
      <c r="B11" s="11" t="s">
        <v>92</v>
      </c>
      <c r="C11" s="12"/>
      <c r="D11" s="12"/>
      <c r="E11" s="12"/>
      <c r="F11" s="12"/>
      <c r="G11" s="12"/>
    </row>
    <row r="12" spans="2:7" ht="15" customHeight="1" x14ac:dyDescent="0.2">
      <c r="C12" s="12"/>
      <c r="D12" s="12"/>
      <c r="E12" s="12"/>
      <c r="F12" s="12"/>
      <c r="G12" s="12"/>
    </row>
    <row r="13" spans="2:7" ht="15" customHeight="1" x14ac:dyDescent="0.2">
      <c r="B13" s="13" t="s">
        <v>0</v>
      </c>
      <c r="C13" s="105" t="s">
        <v>20</v>
      </c>
      <c r="D13" s="105"/>
      <c r="E13" s="105" t="s">
        <v>21</v>
      </c>
      <c r="F13" s="105"/>
      <c r="G13" s="14"/>
    </row>
    <row r="14" spans="2:7" ht="30" customHeight="1" x14ac:dyDescent="0.2">
      <c r="B14" s="62" t="s">
        <v>1</v>
      </c>
      <c r="C14" s="24" t="s">
        <v>22</v>
      </c>
      <c r="D14" s="24" t="s">
        <v>23</v>
      </c>
      <c r="E14" s="24" t="s">
        <v>24</v>
      </c>
      <c r="F14" s="24" t="s">
        <v>25</v>
      </c>
    </row>
    <row r="15" spans="2:7" ht="15" customHeight="1" x14ac:dyDescent="0.2">
      <c r="B15" s="41" t="s">
        <v>6</v>
      </c>
      <c r="C15" s="59">
        <v>1137192.1300000001</v>
      </c>
      <c r="D15" s="59">
        <v>12.13</v>
      </c>
      <c r="E15" s="59">
        <v>4615798.080000001</v>
      </c>
      <c r="F15" s="59">
        <v>17.63</v>
      </c>
    </row>
    <row r="16" spans="2:7" ht="15" customHeight="1" x14ac:dyDescent="0.2">
      <c r="B16" s="41" t="s">
        <v>7</v>
      </c>
      <c r="C16" s="73">
        <v>8238563.8100000005</v>
      </c>
      <c r="D16" s="59">
        <v>87.87</v>
      </c>
      <c r="E16" s="59">
        <v>21559716.830000002</v>
      </c>
      <c r="F16" s="59">
        <v>82.37</v>
      </c>
    </row>
    <row r="17" spans="2:6" ht="15" customHeight="1" thickBot="1" x14ac:dyDescent="0.25">
      <c r="B17" s="60" t="s">
        <v>2</v>
      </c>
      <c r="C17" s="61">
        <f>+C15+C16</f>
        <v>9375755.9400000013</v>
      </c>
      <c r="D17" s="61">
        <v>100</v>
      </c>
      <c r="E17" s="61">
        <f>+E15+E16</f>
        <v>26175514.910000004</v>
      </c>
      <c r="F17" s="61">
        <v>100</v>
      </c>
    </row>
    <row r="18" spans="2:6" ht="15" customHeight="1" x14ac:dyDescent="0.2">
      <c r="B18" s="78"/>
      <c r="C18" s="79"/>
      <c r="D18" s="80"/>
      <c r="E18" s="81"/>
      <c r="F18" s="82"/>
    </row>
    <row r="19" spans="2:6" ht="15" customHeight="1" x14ac:dyDescent="0.2">
      <c r="B19" s="9" t="s">
        <v>12</v>
      </c>
    </row>
    <row r="20" spans="2:6" ht="15" customHeight="1" x14ac:dyDescent="0.2">
      <c r="B20" s="9" t="s">
        <v>13</v>
      </c>
    </row>
    <row r="21" spans="2:6" ht="15" customHeight="1" x14ac:dyDescent="0.2">
      <c r="B21" s="9" t="s">
        <v>14</v>
      </c>
    </row>
    <row r="22" spans="2:6" ht="15" customHeight="1" x14ac:dyDescent="0.2"/>
    <row r="23" spans="2:6" ht="15" customHeight="1" x14ac:dyDescent="0.2">
      <c r="B23" s="22" t="s">
        <v>3</v>
      </c>
    </row>
    <row r="24" spans="2:6" ht="15" customHeight="1" x14ac:dyDescent="0.2"/>
    <row r="25" spans="2:6" ht="15" customHeight="1" x14ac:dyDescent="0.2"/>
    <row r="26" spans="2:6" ht="15" customHeight="1" x14ac:dyDescent="0.2"/>
    <row r="27" spans="2:6" ht="15" customHeight="1" x14ac:dyDescent="0.2"/>
    <row r="28" spans="2:6" ht="15" customHeight="1" x14ac:dyDescent="0.2"/>
    <row r="29" spans="2:6" ht="15" customHeight="1" x14ac:dyDescent="0.2"/>
    <row r="30" spans="2:6" ht="15" customHeight="1" x14ac:dyDescent="0.2"/>
    <row r="31" spans="2:6" ht="15" customHeight="1" x14ac:dyDescent="0.2"/>
    <row r="32" spans="2:6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</sheetData>
  <sheetProtection algorithmName="SHA-512" hashValue="NQOBsyNC8wdN+ec5or63LqnTk5yLuACMotdUIzhmuQWDAJT1QDvmA4LOhCppzHULxTNg/1ZCFjkuDFai99Ws+A==" saltValue="kN4i5Cs2UOUyLYO3vLuSCw==" spinCount="100000" sheet="1" objects="1" scenarios="1"/>
  <mergeCells count="2">
    <mergeCell ref="C13:D13"/>
    <mergeCell ref="E13:F13"/>
  </mergeCells>
  <hyperlinks>
    <hyperlink ref="B23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29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29.7109375" style="9" customWidth="1"/>
    <col min="3" max="6" width="15.7109375" style="9" customWidth="1"/>
    <col min="7" max="7" width="3.7109375" style="9" customWidth="1"/>
    <col min="8" max="18" width="15.7109375" style="9" customWidth="1"/>
    <col min="19" max="16384" width="9.140625" style="9"/>
  </cols>
  <sheetData>
    <row r="1" spans="2:7" ht="15" customHeight="1" x14ac:dyDescent="0.25">
      <c r="B1"/>
      <c r="C1" s="1"/>
      <c r="D1" s="1"/>
    </row>
    <row r="2" spans="2:7" ht="15" customHeight="1" x14ac:dyDescent="0.25">
      <c r="B2"/>
      <c r="C2" s="1"/>
      <c r="D2" s="1"/>
    </row>
    <row r="3" spans="2:7" ht="15" customHeight="1" x14ac:dyDescent="0.25">
      <c r="B3"/>
      <c r="C3" s="1"/>
      <c r="D3" s="1"/>
    </row>
    <row r="4" spans="2:7" ht="15" customHeight="1" x14ac:dyDescent="0.25">
      <c r="B4"/>
      <c r="C4" s="1"/>
      <c r="D4" s="1"/>
    </row>
    <row r="5" spans="2:7" ht="12" customHeight="1" x14ac:dyDescent="0.3">
      <c r="B5" s="103" t="s">
        <v>107</v>
      </c>
      <c r="C5" s="2"/>
      <c r="D5" s="2"/>
    </row>
    <row r="6" spans="2:7" ht="12" customHeight="1" x14ac:dyDescent="0.3">
      <c r="B6" s="104" t="s">
        <v>108</v>
      </c>
      <c r="C6" s="2"/>
      <c r="D6" s="2"/>
    </row>
    <row r="7" spans="2:7" ht="15" customHeight="1" x14ac:dyDescent="0.2"/>
    <row r="8" spans="2:7" ht="15" customHeight="1" x14ac:dyDescent="0.25">
      <c r="B8" s="10" t="s">
        <v>4</v>
      </c>
    </row>
    <row r="9" spans="2:7" ht="15" customHeight="1" x14ac:dyDescent="0.25">
      <c r="B9" s="11"/>
      <c r="C9" s="12"/>
      <c r="D9" s="12"/>
      <c r="E9" s="12"/>
      <c r="F9" s="12"/>
      <c r="G9" s="12"/>
    </row>
    <row r="10" spans="2:7" ht="15" customHeight="1" x14ac:dyDescent="0.25">
      <c r="B10" s="11" t="s">
        <v>94</v>
      </c>
      <c r="C10" s="12"/>
      <c r="D10" s="12"/>
      <c r="E10" s="12"/>
      <c r="F10" s="12"/>
      <c r="G10" s="12"/>
    </row>
    <row r="11" spans="2:7" ht="15" customHeight="1" x14ac:dyDescent="0.25">
      <c r="B11" s="11" t="s">
        <v>97</v>
      </c>
      <c r="C11" s="12"/>
      <c r="D11" s="12"/>
      <c r="E11" s="12"/>
      <c r="F11" s="12"/>
      <c r="G11" s="12"/>
    </row>
    <row r="12" spans="2:7" ht="15" customHeight="1" x14ac:dyDescent="0.2">
      <c r="C12" s="12"/>
      <c r="D12" s="12"/>
      <c r="E12" s="12"/>
      <c r="F12" s="12"/>
      <c r="G12" s="12"/>
    </row>
    <row r="13" spans="2:7" ht="15" customHeight="1" x14ac:dyDescent="0.2">
      <c r="B13" s="13" t="s">
        <v>0</v>
      </c>
      <c r="C13" s="105" t="s">
        <v>20</v>
      </c>
      <c r="D13" s="105"/>
      <c r="E13" s="105" t="s">
        <v>21</v>
      </c>
      <c r="F13" s="105"/>
      <c r="G13" s="14"/>
    </row>
    <row r="14" spans="2:7" ht="30" customHeight="1" x14ac:dyDescent="0.2">
      <c r="B14" s="15" t="s">
        <v>1</v>
      </c>
      <c r="C14" s="24" t="s">
        <v>22</v>
      </c>
      <c r="D14" s="24" t="s">
        <v>23</v>
      </c>
      <c r="E14" s="24" t="s">
        <v>24</v>
      </c>
      <c r="F14" s="24" t="s">
        <v>25</v>
      </c>
    </row>
    <row r="15" spans="2:7" ht="15" customHeight="1" x14ac:dyDescent="0.2">
      <c r="B15" s="41" t="s">
        <v>6</v>
      </c>
      <c r="C15" s="59">
        <v>217956.30999999994</v>
      </c>
      <c r="D15" s="59">
        <v>9.4700000000000006</v>
      </c>
      <c r="E15" s="59">
        <v>1006600.3600000001</v>
      </c>
      <c r="F15" s="59">
        <v>15.32</v>
      </c>
    </row>
    <row r="16" spans="2:7" ht="15" customHeight="1" x14ac:dyDescent="0.2">
      <c r="B16" s="41" t="s">
        <v>7</v>
      </c>
      <c r="C16" s="59">
        <v>2084439.56</v>
      </c>
      <c r="D16" s="59">
        <v>90.53</v>
      </c>
      <c r="E16" s="59">
        <v>5565723.1500000004</v>
      </c>
      <c r="F16" s="59">
        <v>84.68</v>
      </c>
    </row>
    <row r="17" spans="2:6" ht="15" customHeight="1" thickBot="1" x14ac:dyDescent="0.25">
      <c r="B17" s="60" t="s">
        <v>2</v>
      </c>
      <c r="C17" s="61">
        <f>+C15+C16</f>
        <v>2302395.87</v>
      </c>
      <c r="D17" s="61">
        <v>100</v>
      </c>
      <c r="E17" s="61">
        <f>E15+E16</f>
        <v>6572323.5100000007</v>
      </c>
      <c r="F17" s="61">
        <v>100</v>
      </c>
    </row>
    <row r="18" spans="2:6" ht="15" customHeight="1" x14ac:dyDescent="0.2">
      <c r="B18" s="78"/>
      <c r="C18" s="79"/>
      <c r="D18" s="80"/>
      <c r="E18" s="81"/>
      <c r="F18" s="82"/>
    </row>
    <row r="19" spans="2:6" ht="15" customHeight="1" x14ac:dyDescent="0.2">
      <c r="B19" s="9" t="s">
        <v>15</v>
      </c>
    </row>
    <row r="20" spans="2:6" ht="15" customHeight="1" x14ac:dyDescent="0.2"/>
    <row r="21" spans="2:6" ht="15" customHeight="1" x14ac:dyDescent="0.2">
      <c r="B21" s="22" t="s">
        <v>3</v>
      </c>
    </row>
    <row r="22" spans="2:6" ht="15" customHeight="1" x14ac:dyDescent="0.2"/>
    <row r="23" spans="2:6" ht="15" customHeight="1" x14ac:dyDescent="0.2"/>
    <row r="24" spans="2:6" ht="15" customHeight="1" x14ac:dyDescent="0.2"/>
    <row r="25" spans="2:6" ht="15" customHeight="1" x14ac:dyDescent="0.2"/>
    <row r="26" spans="2:6" ht="15" customHeight="1" x14ac:dyDescent="0.2"/>
    <row r="27" spans="2:6" ht="15" customHeight="1" x14ac:dyDescent="0.2"/>
    <row r="28" spans="2:6" ht="15" customHeight="1" x14ac:dyDescent="0.2"/>
    <row r="29" spans="2:6" ht="15" customHeight="1" x14ac:dyDescent="0.2"/>
  </sheetData>
  <sheetProtection algorithmName="SHA-512" hashValue="aSIWKaw9rSlNofju32lerZ3IHsJdzCX7DAHkas15d/gqZP4Vl5tbOaZ9W2KybgAdJi3aYs9Y3amEP0UiL0Uvuw==" saltValue="U0fmKY5efwgTE6AXLzqKNA==" spinCount="100000" sheet="1" objects="1" scenarios="1"/>
  <mergeCells count="2">
    <mergeCell ref="C13:D13"/>
    <mergeCell ref="E13:F13"/>
  </mergeCells>
  <hyperlinks>
    <hyperlink ref="B21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2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35.85546875" style="9" customWidth="1"/>
    <col min="3" max="17" width="15.7109375" style="9" customWidth="1"/>
    <col min="18" max="16384" width="9.140625" style="9"/>
  </cols>
  <sheetData>
    <row r="1" spans="2:7" ht="15" customHeight="1" x14ac:dyDescent="0.25">
      <c r="B1"/>
      <c r="C1" s="1"/>
      <c r="D1" s="1"/>
    </row>
    <row r="2" spans="2:7" ht="15" customHeight="1" x14ac:dyDescent="0.25">
      <c r="B2"/>
      <c r="C2" s="1"/>
      <c r="D2" s="1"/>
    </row>
    <row r="3" spans="2:7" ht="15" customHeight="1" x14ac:dyDescent="0.25">
      <c r="B3"/>
      <c r="C3" s="1"/>
      <c r="D3" s="1"/>
    </row>
    <row r="4" spans="2:7" ht="15" customHeight="1" x14ac:dyDescent="0.25">
      <c r="B4"/>
      <c r="C4" s="1"/>
      <c r="D4" s="1"/>
    </row>
    <row r="5" spans="2:7" ht="12" customHeight="1" x14ac:dyDescent="0.3">
      <c r="B5" s="103" t="s">
        <v>107</v>
      </c>
      <c r="C5" s="2"/>
      <c r="D5" s="2"/>
    </row>
    <row r="6" spans="2:7" ht="12" customHeight="1" x14ac:dyDescent="0.3">
      <c r="B6" s="104" t="s">
        <v>108</v>
      </c>
      <c r="C6" s="2"/>
      <c r="D6" s="2"/>
    </row>
    <row r="7" spans="2:7" ht="15" customHeight="1" x14ac:dyDescent="0.2"/>
    <row r="8" spans="2:7" ht="15" customHeight="1" x14ac:dyDescent="0.25">
      <c r="B8" s="10" t="s">
        <v>4</v>
      </c>
    </row>
    <row r="9" spans="2:7" ht="15" customHeight="1" x14ac:dyDescent="0.25">
      <c r="B9" s="11"/>
      <c r="C9" s="12"/>
      <c r="D9" s="12"/>
      <c r="E9" s="12"/>
      <c r="F9" s="12"/>
      <c r="G9" s="12"/>
    </row>
    <row r="10" spans="2:7" ht="15" customHeight="1" x14ac:dyDescent="0.25">
      <c r="B10" s="11" t="s">
        <v>94</v>
      </c>
      <c r="C10" s="12"/>
      <c r="D10" s="12"/>
      <c r="E10" s="12"/>
      <c r="F10" s="12"/>
      <c r="G10" s="12"/>
    </row>
    <row r="11" spans="2:7" ht="15" customHeight="1" x14ac:dyDescent="0.25">
      <c r="B11" s="11" t="s">
        <v>98</v>
      </c>
      <c r="C11" s="12"/>
      <c r="D11" s="12"/>
      <c r="E11" s="12"/>
      <c r="F11" s="12"/>
      <c r="G11" s="12"/>
    </row>
    <row r="12" spans="2:7" ht="15" customHeight="1" x14ac:dyDescent="0.2">
      <c r="C12" s="12"/>
      <c r="D12" s="12"/>
      <c r="E12" s="12"/>
      <c r="F12" s="12"/>
      <c r="G12" s="12"/>
    </row>
    <row r="13" spans="2:7" ht="15" customHeight="1" x14ac:dyDescent="0.2">
      <c r="B13" s="13" t="s">
        <v>19</v>
      </c>
      <c r="C13" s="14"/>
      <c r="D13" s="14"/>
      <c r="E13" s="14"/>
      <c r="F13" s="14"/>
      <c r="G13" s="14"/>
    </row>
    <row r="14" spans="2:7" ht="15" customHeight="1" x14ac:dyDescent="0.2">
      <c r="B14" s="15" t="s">
        <v>1</v>
      </c>
      <c r="C14" s="28" t="s">
        <v>71</v>
      </c>
      <c r="D14" s="85" t="s">
        <v>76</v>
      </c>
      <c r="E14" s="85" t="s">
        <v>80</v>
      </c>
      <c r="F14" s="85" t="s">
        <v>83</v>
      </c>
      <c r="G14" s="87" t="s">
        <v>86</v>
      </c>
    </row>
    <row r="15" spans="2:7" ht="15" customHeight="1" x14ac:dyDescent="0.2">
      <c r="B15" s="40" t="s">
        <v>26</v>
      </c>
      <c r="C15" s="66">
        <v>49.47</v>
      </c>
      <c r="D15" s="83">
        <v>49.197901159857054</v>
      </c>
      <c r="E15" s="83">
        <v>48.23</v>
      </c>
      <c r="F15" s="84">
        <v>45.36</v>
      </c>
      <c r="G15" s="86">
        <v>46.07</v>
      </c>
    </row>
    <row r="16" spans="2:7" ht="26.45" customHeight="1" x14ac:dyDescent="0.2">
      <c r="B16" s="40" t="s">
        <v>82</v>
      </c>
      <c r="C16" s="66">
        <v>23.21</v>
      </c>
      <c r="D16" s="83">
        <v>23.267208688604615</v>
      </c>
      <c r="E16" s="83">
        <v>24.82</v>
      </c>
      <c r="F16" s="84">
        <v>25.27</v>
      </c>
      <c r="G16" s="86">
        <v>25.48</v>
      </c>
    </row>
    <row r="17" spans="2:7" ht="27.6" customHeight="1" x14ac:dyDescent="0.2">
      <c r="B17" s="40" t="s">
        <v>30</v>
      </c>
      <c r="C17" s="51">
        <v>6.41</v>
      </c>
      <c r="D17" s="84">
        <v>6.1517312424207038</v>
      </c>
      <c r="E17" s="84">
        <v>5.63</v>
      </c>
      <c r="F17" s="84">
        <v>7.32</v>
      </c>
      <c r="G17" s="86">
        <v>6.94</v>
      </c>
    </row>
    <row r="18" spans="2:7" ht="15" customHeight="1" x14ac:dyDescent="0.2">
      <c r="B18" s="40" t="s">
        <v>27</v>
      </c>
      <c r="C18" s="51">
        <v>1.88</v>
      </c>
      <c r="D18" s="84">
        <v>2.076359507074403</v>
      </c>
      <c r="E18" s="84">
        <v>1.94</v>
      </c>
      <c r="F18" s="84">
        <v>1.41</v>
      </c>
      <c r="G18" s="84">
        <v>1</v>
      </c>
    </row>
    <row r="19" spans="2:7" ht="15" customHeight="1" x14ac:dyDescent="0.2">
      <c r="B19" s="40" t="s">
        <v>28</v>
      </c>
      <c r="C19" s="51">
        <v>19.04</v>
      </c>
      <c r="D19" s="84">
        <v>19.3</v>
      </c>
      <c r="E19" s="84">
        <v>19.38</v>
      </c>
      <c r="F19" s="84">
        <v>20.64</v>
      </c>
      <c r="G19" s="86">
        <v>20.51</v>
      </c>
    </row>
    <row r="20" spans="2:7" ht="15" customHeight="1" x14ac:dyDescent="0.2">
      <c r="B20" s="55" t="s">
        <v>29</v>
      </c>
      <c r="C20" s="51">
        <v>100</v>
      </c>
      <c r="D20" s="84">
        <v>100</v>
      </c>
      <c r="E20" s="84">
        <v>100</v>
      </c>
      <c r="F20" s="84">
        <v>100</v>
      </c>
      <c r="G20" s="86">
        <v>100</v>
      </c>
    </row>
    <row r="21" spans="2:7" ht="15" customHeight="1" x14ac:dyDescent="0.2">
      <c r="B21" s="19"/>
      <c r="C21" s="26"/>
      <c r="D21" s="26"/>
      <c r="E21" s="26"/>
      <c r="F21" s="26"/>
      <c r="G21" s="26"/>
    </row>
    <row r="22" spans="2:7" ht="15" customHeight="1" x14ac:dyDescent="0.2">
      <c r="B22" s="9" t="s">
        <v>12</v>
      </c>
    </row>
    <row r="23" spans="2:7" ht="15" customHeight="1" x14ac:dyDescent="0.2">
      <c r="B23" s="9" t="s">
        <v>13</v>
      </c>
    </row>
    <row r="24" spans="2:7" ht="15" customHeight="1" x14ac:dyDescent="0.2">
      <c r="B24" s="9" t="s">
        <v>14</v>
      </c>
    </row>
    <row r="25" spans="2:7" ht="15" customHeight="1" x14ac:dyDescent="0.2"/>
    <row r="26" spans="2:7" ht="15" customHeight="1" x14ac:dyDescent="0.2">
      <c r="B26" s="22" t="s">
        <v>3</v>
      </c>
    </row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</sheetData>
  <sheetProtection algorithmName="SHA-512" hashValue="ckiIw92MFILBsj7ESot70euaIe4k0XlIVDnw3K4Jlot05DdE9BizIRDwFZo/EvMpLVLXnfCFYypnrGgZVykf+w==" saltValue="+sdFKWm7O9L3USgkFy/ECQ==" spinCount="100000" sheet="1" objects="1" scenarios="1"/>
  <hyperlinks>
    <hyperlink ref="B26" location="Índice!A1" display="Volver Índice"/>
  </hyperlinks>
  <pageMargins left="0.70866141732283472" right="0.70866141732283472" top="0.74803149606299213" bottom="0.74803149606299213" header="0.31496062992125984" footer="0.31496062992125984"/>
  <pageSetup paperSize="9" scale="97" orientation="landscape" r:id="rId1"/>
  <drawing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41"/>
  <sheetViews>
    <sheetView showGridLines="0" zoomScaleNormal="100" workbookViewId="0"/>
  </sheetViews>
  <sheetFormatPr baseColWidth="10" defaultColWidth="9.140625" defaultRowHeight="12.75" x14ac:dyDescent="0.2"/>
  <cols>
    <col min="1" max="1" width="3.7109375" style="9" customWidth="1"/>
    <col min="2" max="2" width="35.85546875" style="9" customWidth="1"/>
    <col min="3" max="17" width="15.7109375" style="9" customWidth="1"/>
    <col min="18" max="16384" width="9.140625" style="9"/>
  </cols>
  <sheetData>
    <row r="1" spans="2:7" ht="15" customHeight="1" x14ac:dyDescent="0.25">
      <c r="B1"/>
      <c r="C1" s="1"/>
      <c r="D1" s="1"/>
    </row>
    <row r="2" spans="2:7" ht="15" customHeight="1" x14ac:dyDescent="0.25">
      <c r="B2"/>
      <c r="C2" s="1"/>
      <c r="D2" s="1"/>
    </row>
    <row r="3" spans="2:7" ht="15" customHeight="1" x14ac:dyDescent="0.25">
      <c r="B3"/>
      <c r="C3" s="1"/>
      <c r="D3" s="1"/>
    </row>
    <row r="4" spans="2:7" ht="15" customHeight="1" x14ac:dyDescent="0.25">
      <c r="B4"/>
      <c r="C4" s="1"/>
      <c r="D4" s="1"/>
    </row>
    <row r="5" spans="2:7" ht="12" customHeight="1" x14ac:dyDescent="0.3">
      <c r="B5" s="103" t="s">
        <v>107</v>
      </c>
      <c r="C5" s="2"/>
      <c r="D5" s="2"/>
    </row>
    <row r="6" spans="2:7" ht="12" customHeight="1" x14ac:dyDescent="0.3">
      <c r="B6" s="104" t="s">
        <v>108</v>
      </c>
      <c r="C6" s="2"/>
      <c r="D6" s="2"/>
    </row>
    <row r="7" spans="2:7" ht="15" customHeight="1" x14ac:dyDescent="0.2"/>
    <row r="8" spans="2:7" ht="15" customHeight="1" x14ac:dyDescent="0.25">
      <c r="B8" s="10" t="s">
        <v>4</v>
      </c>
    </row>
    <row r="9" spans="2:7" ht="15" customHeight="1" x14ac:dyDescent="0.25">
      <c r="B9" s="11"/>
      <c r="C9" s="12"/>
      <c r="D9" s="12"/>
      <c r="E9" s="12"/>
      <c r="F9" s="12"/>
      <c r="G9" s="12"/>
    </row>
    <row r="10" spans="2:7" ht="15" customHeight="1" x14ac:dyDescent="0.25">
      <c r="B10" s="11" t="s">
        <v>94</v>
      </c>
      <c r="C10" s="12"/>
      <c r="D10" s="12"/>
      <c r="E10" s="12"/>
      <c r="F10" s="12"/>
      <c r="G10" s="12"/>
    </row>
    <row r="11" spans="2:7" ht="15" customHeight="1" x14ac:dyDescent="0.25">
      <c r="B11" s="11" t="s">
        <v>99</v>
      </c>
      <c r="C11" s="12"/>
      <c r="D11" s="12"/>
      <c r="E11" s="12"/>
      <c r="F11" s="12"/>
      <c r="G11" s="12"/>
    </row>
    <row r="12" spans="2:7" ht="15" customHeight="1" x14ac:dyDescent="0.2">
      <c r="C12" s="12"/>
      <c r="D12" s="12"/>
      <c r="E12" s="12"/>
      <c r="F12" s="12"/>
      <c r="G12" s="12"/>
    </row>
    <row r="13" spans="2:7" ht="15" customHeight="1" x14ac:dyDescent="0.2">
      <c r="B13" s="13" t="s">
        <v>19</v>
      </c>
      <c r="C13" s="14"/>
      <c r="D13" s="14"/>
      <c r="E13" s="14"/>
      <c r="F13" s="14"/>
      <c r="G13" s="14"/>
    </row>
    <row r="14" spans="2:7" ht="15" customHeight="1" x14ac:dyDescent="0.2">
      <c r="B14" s="15" t="s">
        <v>1</v>
      </c>
      <c r="C14" s="28" t="s">
        <v>71</v>
      </c>
      <c r="D14" s="28" t="s">
        <v>76</v>
      </c>
      <c r="E14" s="28" t="s">
        <v>80</v>
      </c>
      <c r="F14" s="28" t="s">
        <v>83</v>
      </c>
      <c r="G14" s="28" t="s">
        <v>86</v>
      </c>
    </row>
    <row r="15" spans="2:7" ht="15" customHeight="1" x14ac:dyDescent="0.2">
      <c r="B15" s="40" t="s">
        <v>26</v>
      </c>
      <c r="C15" s="57">
        <v>48.39</v>
      </c>
      <c r="D15" s="66">
        <v>47.55</v>
      </c>
      <c r="E15" s="66">
        <v>45.62</v>
      </c>
      <c r="F15" s="57">
        <v>40.42</v>
      </c>
      <c r="G15" s="39">
        <v>38.729999999999997</v>
      </c>
    </row>
    <row r="16" spans="2:7" ht="28.15" customHeight="1" x14ac:dyDescent="0.2">
      <c r="B16" s="40" t="s">
        <v>82</v>
      </c>
      <c r="C16" s="57">
        <v>10.96</v>
      </c>
      <c r="D16" s="66">
        <v>12.92</v>
      </c>
      <c r="E16" s="66">
        <v>13.22</v>
      </c>
      <c r="F16" s="57">
        <v>13.74</v>
      </c>
      <c r="G16" s="39">
        <v>12.73</v>
      </c>
    </row>
    <row r="17" spans="2:7" ht="29.45" customHeight="1" x14ac:dyDescent="0.2">
      <c r="B17" s="40" t="s">
        <v>30</v>
      </c>
      <c r="C17" s="52">
        <v>3.32</v>
      </c>
      <c r="D17" s="51">
        <v>2.64</v>
      </c>
      <c r="E17" s="51">
        <v>3.69</v>
      </c>
      <c r="F17" s="52">
        <v>5.8</v>
      </c>
      <c r="G17" s="52">
        <v>4.57</v>
      </c>
    </row>
    <row r="18" spans="2:7" ht="15" customHeight="1" x14ac:dyDescent="0.2">
      <c r="B18" s="40" t="s">
        <v>27</v>
      </c>
      <c r="C18" s="52">
        <v>0.04</v>
      </c>
      <c r="D18" s="51">
        <v>0.02</v>
      </c>
      <c r="E18" s="51">
        <v>0.15</v>
      </c>
      <c r="F18" s="52">
        <v>0.11</v>
      </c>
      <c r="G18" s="39">
        <v>0.01</v>
      </c>
    </row>
    <row r="19" spans="2:7" ht="15" customHeight="1" x14ac:dyDescent="0.2">
      <c r="B19" s="40" t="s">
        <v>28</v>
      </c>
      <c r="C19" s="52">
        <v>37.29</v>
      </c>
      <c r="D19" s="51">
        <v>36.869999999999997</v>
      </c>
      <c r="E19" s="51">
        <v>37.32</v>
      </c>
      <c r="F19" s="52">
        <v>39.93</v>
      </c>
      <c r="G19" s="39">
        <v>43.36</v>
      </c>
    </row>
    <row r="20" spans="2:7" ht="15" customHeight="1" x14ac:dyDescent="0.2">
      <c r="B20" s="55" t="s">
        <v>29</v>
      </c>
      <c r="C20" s="58">
        <v>100</v>
      </c>
      <c r="D20" s="51">
        <v>100</v>
      </c>
      <c r="E20" s="51">
        <v>100</v>
      </c>
      <c r="F20" s="52">
        <v>100</v>
      </c>
      <c r="G20" s="52">
        <v>100</v>
      </c>
    </row>
    <row r="21" spans="2:7" ht="15" customHeight="1" x14ac:dyDescent="0.2">
      <c r="B21" s="19"/>
      <c r="C21" s="26"/>
      <c r="D21" s="26"/>
      <c r="E21" s="26"/>
      <c r="F21" s="26"/>
      <c r="G21" s="26"/>
    </row>
    <row r="22" spans="2:7" ht="15" customHeight="1" x14ac:dyDescent="0.2">
      <c r="B22" s="9" t="s">
        <v>81</v>
      </c>
      <c r="C22" s="26"/>
      <c r="D22" s="26"/>
      <c r="E22" s="26"/>
      <c r="F22" s="26"/>
      <c r="G22" s="26"/>
    </row>
    <row r="23" spans="2:7" ht="15" customHeight="1" x14ac:dyDescent="0.2"/>
    <row r="24" spans="2:7" ht="15" customHeight="1" x14ac:dyDescent="0.2">
      <c r="B24" s="22" t="s">
        <v>3</v>
      </c>
    </row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</sheetData>
  <sheetProtection algorithmName="SHA-512" hashValue="lLAzpGCkCoSqsgAiiG6/QdkDFSlKwPSS600QJh91IcMEzQDAcNP+2NVEkLoMXHrxBq8x9YmEDfnIR76TPLf0/w==" saltValue="1iztClGQLAsOMCrHfMtcug==" spinCount="100000" sheet="1" objects="1" scenarios="1"/>
  <hyperlinks>
    <hyperlink ref="B24" location="Índice!A1" display="Volver Índice"/>
  </hyperlinks>
  <pageMargins left="0.70866141732283472" right="0.70866141732283472" top="0.74803149606299213" bottom="0.74803149606299213" header="0.31496062992125984" footer="0.31496062992125984"/>
  <pageSetup paperSize="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Índice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2.1</vt:lpstr>
      <vt:lpstr>3.1</vt:lpstr>
      <vt:lpstr>3.2</vt:lpstr>
      <vt:lpstr>3.3</vt:lpstr>
      <vt:lpstr>Hoja1</vt:lpstr>
      <vt:lpstr>Hoja2</vt:lpstr>
      <vt:lpstr>Hoja3</vt:lpstr>
    </vt:vector>
  </TitlesOfParts>
  <Company>PRINCIPADO_DE_ASTURIAS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MARINAGM</dc:creator>
  <cp:lastModifiedBy>NURIA PEREZ SUAREZ</cp:lastModifiedBy>
  <cp:lastPrinted>2020-11-19T09:53:39Z</cp:lastPrinted>
  <dcterms:created xsi:type="dcterms:W3CDTF">2017-08-16T11:36:48Z</dcterms:created>
  <dcterms:modified xsi:type="dcterms:W3CDTF">2023-11-21T15:54:57Z</dcterms:modified>
</cp:coreProperties>
</file>