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9330" tabRatio="686"/>
  </bookViews>
  <sheets>
    <sheet name="Índice" sheetId="1" r:id="rId1"/>
    <sheet name="1.1" sheetId="2" r:id="rId2"/>
    <sheet name="1.2" sheetId="3" r:id="rId3"/>
    <sheet name="1.3" sheetId="4" r:id="rId4"/>
    <sheet name="1.4" sheetId="15" r:id="rId5"/>
    <sheet name="1.5" sheetId="6" r:id="rId6"/>
    <sheet name="1.6" sheetId="7" r:id="rId7"/>
    <sheet name="1.7" sheetId="8" r:id="rId8"/>
    <sheet name="1.8" sheetId="9" r:id="rId9"/>
    <sheet name="1.9" sheetId="10" r:id="rId10"/>
    <sheet name="1.10" sheetId="11" r:id="rId11"/>
    <sheet name="1.11" sheetId="12" r:id="rId12"/>
    <sheet name="1.12" sheetId="13" r:id="rId13"/>
    <sheet name="2.1" sheetId="16" r:id="rId14"/>
    <sheet name="3.1" sheetId="17" r:id="rId15"/>
    <sheet name="3.2" sheetId="18" r:id="rId16"/>
    <sheet name="3.3" sheetId="19" r:id="rId17"/>
    <sheet name="Hoja1" sheetId="20" state="hidden" r:id="rId18"/>
    <sheet name="Hoja2" sheetId="21" state="hidden" r:id="rId19"/>
    <sheet name="Hoja3" sheetId="22" state="hidden" r:id="rId20"/>
  </sheets>
  <calcPr calcId="145621"/>
</workbook>
</file>

<file path=xl/calcChain.xml><?xml version="1.0" encoding="utf-8"?>
<calcChain xmlns="http://schemas.openxmlformats.org/spreadsheetml/2006/main">
  <c r="G14" i="18" l="1"/>
  <c r="G18" i="18"/>
  <c r="G19" i="18"/>
  <c r="G20" i="18"/>
  <c r="G21" i="18"/>
  <c r="G22" i="18"/>
  <c r="F16" i="13"/>
  <c r="E16" i="13"/>
  <c r="D16" i="13"/>
  <c r="C16" i="13"/>
  <c r="E16" i="6" l="1"/>
  <c r="C16" i="6"/>
  <c r="G16" i="15"/>
  <c r="G15" i="15"/>
  <c r="E15" i="3"/>
  <c r="E16" i="3"/>
  <c r="E17" i="3"/>
  <c r="E18" i="3"/>
  <c r="E19" i="3"/>
  <c r="E14" i="3"/>
  <c r="E14" i="2"/>
  <c r="E15" i="2"/>
  <c r="E16" i="2"/>
  <c r="E17" i="2"/>
  <c r="E18" i="2"/>
  <c r="E19" i="2"/>
</calcChain>
</file>

<file path=xl/sharedStrings.xml><?xml version="1.0" encoding="utf-8"?>
<sst xmlns="http://schemas.openxmlformats.org/spreadsheetml/2006/main" count="307" uniqueCount="98">
  <si>
    <t>(Cifras en euros)</t>
  </si>
  <si>
    <t>Columna1</t>
  </si>
  <si>
    <t>TOTAL</t>
  </si>
  <si>
    <t>Volver Índice</t>
  </si>
  <si>
    <t>Estadística de mediadores de seguros supervisados por el Principado de Asturias</t>
  </si>
  <si>
    <t>1 Mediadores de seguros supervisados por la Dirección General de Finanzas y Economía del Principado de Asturias</t>
  </si>
  <si>
    <t>1.1 Volumen total de negocio (total primas)</t>
  </si>
  <si>
    <t>2016</t>
  </si>
  <si>
    <t>Corredores personas físicas</t>
  </si>
  <si>
    <t>Corredores personas jurídicas</t>
  </si>
  <si>
    <t>Media Corredores personas físicas</t>
  </si>
  <si>
    <t>Media Corredores personas jurídicas</t>
  </si>
  <si>
    <t>Media TOTAL</t>
  </si>
  <si>
    <t>1.2 Nueva producción (total primas)</t>
  </si>
  <si>
    <t>Volumen total de negocio o cartera: importe total de las primas devengadas intermediadas.</t>
  </si>
  <si>
    <t xml:space="preserve">Se entiende por primas devengadas intermediadas en el ejercicio, aquellas correspondientes a contratos perfeccionados o prorrogados </t>
  </si>
  <si>
    <t>en el ejercicio, en relación con las cuales el derecho del asegurador al cobro de las mismas surge durante el mencionado periodo.</t>
  </si>
  <si>
    <t>Nueva producción: Parte de las primas devengadas intermediadas correspondientes a contratos perfeccionados en el ejercicio.</t>
  </si>
  <si>
    <t>Volumen total de negocio</t>
  </si>
  <si>
    <t>Nueva producción</t>
  </si>
  <si>
    <t>1.3 Tasas de crecimiento interanuales de las primas intermediadas</t>
  </si>
  <si>
    <t>(Cifras en %)</t>
  </si>
  <si>
    <t>Vida</t>
  </si>
  <si>
    <t>No Vida</t>
  </si>
  <si>
    <t>Total primas</t>
  </si>
  <si>
    <t>% sobre total intermediado</t>
  </si>
  <si>
    <r>
      <t>Total primas</t>
    </r>
    <r>
      <rPr>
        <b/>
        <sz val="10"/>
        <color theme="0"/>
        <rFont val="Calibri"/>
        <family val="2"/>
        <scheme val="minor"/>
      </rPr>
      <t>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</si>
  <si>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</t>
    </r>
  </si>
  <si>
    <t>AUTOS</t>
  </si>
  <si>
    <t>CRÉDITO Y CAUCIÓN</t>
  </si>
  <si>
    <t>RESTO DE RAMOS NO VIDA</t>
  </si>
  <si>
    <t>TOTAL RAMOS NO VIDA</t>
  </si>
  <si>
    <t>RESPONSABILIDAD CIVIL (riesgos nucleares, otros riesgos)</t>
  </si>
  <si>
    <t>1.9 Evolución del porcentaje de comisión sobre primas intermediadas totales</t>
  </si>
  <si>
    <t>1.10 Evolución del porcentaje de comisión sobre primas intermediadas de nueva producción</t>
  </si>
  <si>
    <t>Total</t>
  </si>
  <si>
    <t>Número de entidades aseguradoras</t>
  </si>
  <si>
    <t>Entre 0 y 3</t>
  </si>
  <si>
    <t>Entre 4 y 6</t>
  </si>
  <si>
    <t>Entre 7 y 15</t>
  </si>
  <si>
    <t>Más de 15</t>
  </si>
  <si>
    <t>Personal de dirección</t>
  </si>
  <si>
    <t xml:space="preserve">Empleados </t>
  </si>
  <si>
    <t>Otro personal</t>
  </si>
  <si>
    <t>Colaboradores</t>
  </si>
  <si>
    <t>Categoría profesional</t>
  </si>
  <si>
    <r>
      <t>1.7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del volumen total de primas por principales ramos. Total corredores (personas físicas y sociedades de correduría)</t>
    </r>
  </si>
  <si>
    <r>
      <t>1.8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 la nueva producción por principales ramos. Total corredores (personas físicas y sociedades de correduría)</t>
    </r>
  </si>
  <si>
    <r>
      <t>Total primas</t>
    </r>
    <r>
      <rPr>
        <b/>
        <sz val="10"/>
        <color theme="0"/>
        <rFont val="Calibri"/>
        <family val="2"/>
        <scheme val="minor"/>
      </rPr>
      <t>22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</si>
  <si>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32</t>
    </r>
  </si>
  <si>
    <t>2.1 Tasas de crecimiento interanuales de las primas intermediadas</t>
  </si>
  <si>
    <t>3.1 Tasas de crecimiento interanuales de las primas intermediadas</t>
  </si>
  <si>
    <t xml:space="preserve">3 Total mediadores domiciliados en Asturias (supervisados por la Dirección General de Finanzas y Economía del Principado de Asturias, </t>
  </si>
  <si>
    <t>Supervisados por la Dirección General de Finanzas y Economía del Principado de Asturias</t>
  </si>
  <si>
    <t xml:space="preserve">   - Corredores personas físicas</t>
  </si>
  <si>
    <t xml:space="preserve">   - Corredores personas jurídicas</t>
  </si>
  <si>
    <t xml:space="preserve">   - Total</t>
  </si>
  <si>
    <t>Supervisados por la Dirección General de Seguros y Fondos de Pensiones del Ministerio de Economía y Competitividad</t>
  </si>
  <si>
    <t>3.3 Evolución de datos contables y laborales</t>
  </si>
  <si>
    <t>Valor añadido bruto (VAB) aportado por el sector en Asturias sobre VAB regional</t>
  </si>
  <si>
    <t>Población ocupada (PO) en el sector en Asturias sobre PO regional</t>
  </si>
  <si>
    <t>1.7 Sector 'no vida': Distribución del volumen total de primas por principales ramos. Total corredores (personas físicas y sociedades de correduría)</t>
  </si>
  <si>
    <t>1.8 Sector 'no vida': Distribución de la nueva producción por principales ramos. Total corredores (personas físicas y sociedades de correduría)</t>
  </si>
  <si>
    <t xml:space="preserve">Total mediadores domiciliados en Asturias (supervisados por la Dirección General de Finanzas y Economía del Principado de Asturias, </t>
  </si>
  <si>
    <t>3.</t>
  </si>
  <si>
    <t>2.</t>
  </si>
  <si>
    <t>1.</t>
  </si>
  <si>
    <t>Mediadores de seguros supervisados por la Dirección General de Finanzas y Economía del Principado de Asturias</t>
  </si>
  <si>
    <t>2017</t>
  </si>
  <si>
    <t>Otro personal (incluidos colaboradores)</t>
  </si>
  <si>
    <t>1.4 Distribución del volumen total de primas y de la nueva producción por ramos (vida /no vida)</t>
  </si>
  <si>
    <t>1.5 Distribución del volumen total de primas por ramos (vida /no vida) y tipo de corredor</t>
  </si>
  <si>
    <t>1.6  Distribución de la nueva producción por ramos (vida /no vida) y tipo de corredor</t>
  </si>
  <si>
    <t>1.11 Distribución de los corredores según número de entidades aseguradoras con los que trabaja</t>
  </si>
  <si>
    <t>1.12 Horas dedicadas a formación por categoría profesional</t>
  </si>
  <si>
    <t>3.2 Personal afecto por categoría profesional</t>
  </si>
  <si>
    <t xml:space="preserve">2 Mediadores de seguros domiciliados en Asturias y supervisados por la Dirección General de Seguros y Fondos de Pensiones </t>
  </si>
  <si>
    <t>2018</t>
  </si>
  <si>
    <t>VAB: Valor añadido bruto a coste de factores. Fuente:INE y DEC</t>
  </si>
  <si>
    <t>PO: Población ocupada. Fuente: INE y DEC</t>
  </si>
  <si>
    <t>DEC: Documentación Estadístico Contable Anual de los mediadores</t>
  </si>
  <si>
    <t>o por la Dirección General de Seguros y Fondos de Pensiones del Ministerio de Asuntos Económicos y Transformación Digital)</t>
  </si>
  <si>
    <t>2019</t>
  </si>
  <si>
    <t>del Ministerio de Asuntos Económicos y Transformación Digital</t>
  </si>
  <si>
    <t xml:space="preserve">Mediadores de seguros domiciliados en Asturias y supervisados por la Dirección General de Seguros y Fondos de Pensiones del Ministerio </t>
  </si>
  <si>
    <t>de Asuntos Económicos y Transformación Digital</t>
  </si>
  <si>
    <t>2020</t>
  </si>
  <si>
    <t>Nueva producción: parte de las primas devengadas intermediadas correspondientes a contratos perfeccionados en el ejercicio.</t>
  </si>
  <si>
    <t>MULTIRIESGO (hogar, comunidades, comercios, industriales y otros multiriesgo)</t>
  </si>
  <si>
    <t>Estadística de mediadores de seguros supervisados por el Principado de Asturias  2021</t>
  </si>
  <si>
    <t>2021</t>
  </si>
  <si>
    <t>Variación % 21-20</t>
  </si>
  <si>
    <t>1.11 Distribución de los corredores según número de entidades aseguradoras con los que trabaja (Volumen total de negocio) 2021</t>
  </si>
  <si>
    <t>1.12 Horas dedicadas a formación por categoría profesional. 2021</t>
  </si>
  <si>
    <t>Columna2</t>
  </si>
  <si>
    <t>3.2 Personal afecto por categoría profesional. 2021</t>
  </si>
  <si>
    <t>1.5 Distribución del volumen total de primas por ramos (vida /no vida) y tipo de corredor. 2021</t>
  </si>
  <si>
    <t>1.4 Distribución del volumen total y de nueva producción de primas por ramos (vida /no vida).2021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</si>
</sst>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</font>
    <font>
      <sz val="10"/>
      <name val="Calibri"/>
      <family val="2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3" tint="0.59996337778862885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8" fillId="2" borderId="0" xfId="1" applyFill="1" applyAlignment="1">
      <alignment horizontal="left"/>
    </xf>
    <xf numFmtId="0" fontId="2" fillId="2" borderId="0" xfId="0" applyFont="1" applyFill="1"/>
    <xf numFmtId="0" fontId="9" fillId="0" borderId="0" xfId="0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Border="1"/>
    <xf numFmtId="0" fontId="14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top" wrapText="1"/>
    </xf>
    <xf numFmtId="4" fontId="13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top" wrapText="1"/>
    </xf>
    <xf numFmtId="0" fontId="13" fillId="0" borderId="0" xfId="2" applyFont="1" applyFill="1" applyAlignment="1">
      <alignment horizontal="left" vertical="top"/>
    </xf>
    <xf numFmtId="0" fontId="13" fillId="0" borderId="0" xfId="0" applyFont="1" applyFill="1"/>
    <xf numFmtId="0" fontId="15" fillId="0" borderId="0" xfId="1" applyFont="1"/>
    <xf numFmtId="10" fontId="9" fillId="0" borderId="0" xfId="0" applyNumberFormat="1" applyFont="1"/>
    <xf numFmtId="17" fontId="11" fillId="0" borderId="0" xfId="2" quotePrefix="1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top" wrapText="1"/>
    </xf>
    <xf numFmtId="4" fontId="11" fillId="0" borderId="0" xfId="2" applyNumberFormat="1" applyFont="1" applyFill="1" applyAlignment="1">
      <alignment vertical="top" wrapText="1"/>
    </xf>
    <xf numFmtId="4" fontId="11" fillId="0" borderId="2" xfId="2" applyNumberFormat="1" applyFont="1" applyFill="1" applyBorder="1" applyAlignment="1">
      <alignment vertical="top" wrapText="1"/>
    </xf>
    <xf numFmtId="0" fontId="11" fillId="0" borderId="0" xfId="2" quotePrefix="1" applyFont="1" applyFill="1" applyAlignment="1">
      <alignment horizontal="center" vertical="center" wrapText="1"/>
    </xf>
    <xf numFmtId="4" fontId="13" fillId="0" borderId="0" xfId="2" quotePrefix="1" applyNumberFormat="1" applyFont="1" applyFill="1" applyAlignment="1">
      <alignment vertical="top" wrapText="1"/>
    </xf>
    <xf numFmtId="3" fontId="13" fillId="0" borderId="0" xfId="2" quotePrefix="1" applyNumberFormat="1" applyFont="1" applyFill="1" applyAlignment="1">
      <alignment vertical="top" wrapText="1"/>
    </xf>
    <xf numFmtId="0" fontId="13" fillId="0" borderId="0" xfId="2" applyFont="1" applyFill="1" applyBorder="1" applyAlignment="1">
      <alignment horizontal="left" vertical="center" wrapText="1"/>
    </xf>
    <xf numFmtId="2" fontId="9" fillId="0" borderId="0" xfId="0" applyNumberFormat="1" applyFont="1"/>
    <xf numFmtId="0" fontId="8" fillId="0" borderId="0" xfId="1" applyFill="1"/>
    <xf numFmtId="0" fontId="7" fillId="0" borderId="0" xfId="0" applyFont="1" applyFill="1" applyAlignment="1">
      <alignment horizontal="right"/>
    </xf>
    <xf numFmtId="49" fontId="11" fillId="0" borderId="0" xfId="2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4" applyNumberFormat="1" applyFont="1"/>
    <xf numFmtId="0" fontId="7" fillId="0" borderId="0" xfId="0" applyFont="1" applyFill="1" applyAlignment="1">
      <alignment horizontal="left"/>
    </xf>
    <xf numFmtId="0" fontId="18" fillId="0" borderId="0" xfId="0" applyFont="1"/>
    <xf numFmtId="0" fontId="19" fillId="2" borderId="0" xfId="0" applyFont="1" applyFill="1"/>
    <xf numFmtId="4" fontId="13" fillId="0" borderId="0" xfId="2" quotePrefix="1" applyNumberFormat="1" applyFont="1" applyFill="1" applyAlignment="1">
      <alignment wrapText="1"/>
    </xf>
    <xf numFmtId="0" fontId="13" fillId="0" borderId="0" xfId="2" applyFont="1" applyFill="1" applyAlignment="1">
      <alignment horizontal="right" wrapText="1"/>
    </xf>
    <xf numFmtId="0" fontId="13" fillId="0" borderId="0" xfId="2" applyFont="1" applyFill="1" applyAlignment="1">
      <alignment horizontal="left" wrapText="1"/>
    </xf>
    <xf numFmtId="0" fontId="13" fillId="0" borderId="0" xfId="2" applyFont="1" applyFill="1" applyBorder="1" applyAlignment="1">
      <alignment horizontal="left" wrapText="1"/>
    </xf>
    <xf numFmtId="3" fontId="13" fillId="0" borderId="0" xfId="2" quotePrefix="1" applyNumberFormat="1" applyFont="1" applyFill="1" applyAlignment="1">
      <alignment wrapText="1"/>
    </xf>
    <xf numFmtId="0" fontId="13" fillId="0" borderId="2" xfId="2" applyFont="1" applyFill="1" applyBorder="1" applyAlignment="1">
      <alignment horizontal="right" wrapText="1"/>
    </xf>
    <xf numFmtId="3" fontId="13" fillId="0" borderId="0" xfId="2" applyNumberFormat="1" applyFont="1" applyFill="1" applyAlignment="1">
      <alignment wrapText="1"/>
    </xf>
    <xf numFmtId="0" fontId="16" fillId="0" borderId="0" xfId="2" applyFont="1" applyFill="1" applyAlignment="1">
      <alignment horizontal="right" wrapText="1"/>
    </xf>
    <xf numFmtId="1" fontId="13" fillId="0" borderId="2" xfId="2" applyNumberFormat="1" applyFont="1" applyFill="1" applyBorder="1" applyAlignment="1">
      <alignment horizontal="right" wrapText="1"/>
    </xf>
    <xf numFmtId="3" fontId="11" fillId="2" borderId="0" xfId="2" applyNumberFormat="1" applyFont="1" applyFill="1" applyAlignment="1">
      <alignment wrapText="1"/>
    </xf>
    <xf numFmtId="0" fontId="11" fillId="2" borderId="0" xfId="2" applyFont="1" applyFill="1" applyBorder="1" applyAlignment="1">
      <alignment horizontal="left" wrapText="1"/>
    </xf>
    <xf numFmtId="0" fontId="11" fillId="0" borderId="0" xfId="2" applyFont="1" applyFill="1" applyAlignment="1">
      <alignment horizontal="left" wrapText="1"/>
    </xf>
    <xf numFmtId="0" fontId="13" fillId="0" borderId="2" xfId="2" applyFont="1" applyFill="1" applyBorder="1" applyAlignment="1">
      <alignment horizontal="left" wrapText="1"/>
    </xf>
    <xf numFmtId="2" fontId="13" fillId="0" borderId="0" xfId="2" applyNumberFormat="1" applyFont="1" applyFill="1" applyAlignment="1">
      <alignment horizontal="right" wrapText="1"/>
    </xf>
    <xf numFmtId="2" fontId="16" fillId="0" borderId="0" xfId="2" applyNumberFormat="1" applyFont="1" applyFill="1" applyAlignment="1">
      <alignment horizontal="right" wrapText="1"/>
    </xf>
    <xf numFmtId="3" fontId="13" fillId="0" borderId="0" xfId="2" quotePrefix="1" applyNumberFormat="1" applyFont="1" applyFill="1" applyAlignment="1">
      <alignment horizontal="right" wrapText="1"/>
    </xf>
    <xf numFmtId="3" fontId="16" fillId="0" borderId="0" xfId="2" quotePrefix="1" applyNumberFormat="1" applyFont="1" applyFill="1" applyAlignment="1">
      <alignment horizontal="right" wrapText="1"/>
    </xf>
    <xf numFmtId="0" fontId="11" fillId="0" borderId="0" xfId="2" applyFont="1" applyFill="1" applyBorder="1" applyAlignment="1">
      <alignment horizontal="left" wrapText="1"/>
    </xf>
    <xf numFmtId="3" fontId="11" fillId="0" borderId="0" xfId="2" applyNumberFormat="1" applyFont="1" applyFill="1" applyAlignment="1">
      <alignment horizontal="right" wrapText="1"/>
    </xf>
    <xf numFmtId="0" fontId="16" fillId="0" borderId="0" xfId="2" quotePrefix="1" applyFont="1" applyFill="1" applyAlignment="1">
      <alignment horizontal="right" wrapText="1"/>
    </xf>
    <xf numFmtId="2" fontId="16" fillId="0" borderId="0" xfId="2" quotePrefix="1" applyNumberFormat="1" applyFont="1" applyFill="1" applyAlignment="1">
      <alignment horizontal="right" wrapText="1"/>
    </xf>
    <xf numFmtId="4" fontId="11" fillId="0" borderId="0" xfId="2" applyNumberFormat="1" applyFont="1" applyFill="1" applyAlignment="1">
      <alignment wrapText="1"/>
    </xf>
    <xf numFmtId="4" fontId="11" fillId="0" borderId="0" xfId="2" applyNumberFormat="1" applyFont="1" applyFill="1" applyAlignment="1">
      <alignment horizontal="right" wrapText="1"/>
    </xf>
    <xf numFmtId="4" fontId="13" fillId="0" borderId="0" xfId="2" applyNumberFormat="1" applyFont="1" applyFill="1" applyBorder="1" applyAlignment="1">
      <alignment wrapText="1"/>
    </xf>
    <xf numFmtId="0" fontId="11" fillId="0" borderId="2" xfId="2" applyFont="1" applyFill="1" applyBorder="1" applyAlignment="1">
      <alignment horizontal="left" wrapText="1"/>
    </xf>
    <xf numFmtId="4" fontId="11" fillId="0" borderId="2" xfId="2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 wrapText="1"/>
    </xf>
    <xf numFmtId="4" fontId="11" fillId="0" borderId="0" xfId="2" applyNumberFormat="1" applyFont="1" applyFill="1" applyBorder="1" applyAlignment="1">
      <alignment wrapText="1"/>
    </xf>
    <xf numFmtId="0" fontId="13" fillId="0" borderId="0" xfId="2" applyFont="1" applyFill="1" applyBorder="1" applyAlignment="1">
      <alignment horizontal="left"/>
    </xf>
    <xf numFmtId="4" fontId="13" fillId="0" borderId="0" xfId="2" applyNumberFormat="1" applyFont="1" applyFill="1" applyAlignment="1">
      <alignment horizontal="right" wrapText="1"/>
    </xf>
    <xf numFmtId="2" fontId="13" fillId="0" borderId="0" xfId="2" quotePrefix="1" applyNumberFormat="1" applyFont="1" applyFill="1" applyAlignment="1">
      <alignment horizontal="right" wrapText="1"/>
    </xf>
    <xf numFmtId="10" fontId="13" fillId="0" borderId="0" xfId="2" applyNumberFormat="1" applyFont="1" applyFill="1" applyBorder="1" applyAlignment="1">
      <alignment vertical="top" wrapText="1"/>
    </xf>
    <xf numFmtId="10" fontId="11" fillId="0" borderId="2" xfId="2" applyNumberFormat="1" applyFont="1" applyFill="1" applyBorder="1" applyAlignment="1">
      <alignment vertical="top" wrapText="1"/>
    </xf>
    <xf numFmtId="10" fontId="13" fillId="0" borderId="0" xfId="2" applyNumberFormat="1" applyFont="1" applyFill="1" applyBorder="1" applyAlignment="1">
      <alignment vertical="center" wrapText="1"/>
    </xf>
    <xf numFmtId="10" fontId="11" fillId="0" borderId="0" xfId="2" applyNumberFormat="1" applyFont="1" applyFill="1" applyAlignment="1">
      <alignment vertical="top" wrapText="1"/>
    </xf>
    <xf numFmtId="4" fontId="9" fillId="0" borderId="0" xfId="0" applyNumberFormat="1" applyFont="1"/>
    <xf numFmtId="10" fontId="13" fillId="0" borderId="0" xfId="2" applyNumberFormat="1" applyFont="1" applyFill="1" applyBorder="1" applyAlignment="1">
      <alignment wrapText="1"/>
    </xf>
    <xf numFmtId="4" fontId="13" fillId="0" borderId="0" xfId="2" applyNumberFormat="1" applyFont="1" applyFill="1" applyAlignment="1">
      <alignment wrapText="1"/>
    </xf>
    <xf numFmtId="10" fontId="13" fillId="0" borderId="0" xfId="4" applyNumberFormat="1" applyFont="1" applyFill="1" applyAlignment="1">
      <alignment wrapText="1"/>
    </xf>
    <xf numFmtId="10" fontId="13" fillId="0" borderId="0" xfId="2" applyNumberFormat="1" applyFont="1" applyFill="1" applyAlignment="1">
      <alignment wrapText="1"/>
    </xf>
    <xf numFmtId="0" fontId="11" fillId="0" borderId="0" xfId="2" applyFont="1" applyFill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right" wrapText="1"/>
    </xf>
    <xf numFmtId="0" fontId="16" fillId="0" borderId="0" xfId="2" applyFont="1" applyFill="1" applyAlignment="1">
      <alignment horizontal="right" vertical="top" wrapText="1"/>
    </xf>
    <xf numFmtId="10" fontId="13" fillId="0" borderId="2" xfId="2" applyNumberFormat="1" applyFont="1" applyFill="1" applyBorder="1" applyAlignment="1">
      <alignment wrapText="1"/>
    </xf>
    <xf numFmtId="0" fontId="11" fillId="2" borderId="0" xfId="2" quotePrefix="1" applyFont="1" applyFill="1" applyAlignment="1">
      <alignment horizontal="center" vertical="center" wrapText="1"/>
    </xf>
    <xf numFmtId="17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Porcentaje" xfId="4" builtinId="5"/>
  </cellStyles>
  <dxfs count="1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47625</xdr:rowOff>
    </xdr:from>
    <xdr:to>
      <xdr:col>6</xdr:col>
      <xdr:colOff>304800</xdr:colOff>
      <xdr:row>2</xdr:row>
      <xdr:rowOff>133350</xdr:rowOff>
    </xdr:to>
    <xdr:sp macro="" textlink="">
      <xdr:nvSpPr>
        <xdr:cNvPr id="2" name="Rectangle 22"/>
        <xdr:cNvSpPr>
          <a:spLocks noChangeArrowheads="1"/>
        </xdr:cNvSpPr>
      </xdr:nvSpPr>
      <xdr:spPr bwMode="auto">
        <a:xfrm>
          <a:off x="6172200" y="2381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3216556</xdr:colOff>
      <xdr:row>2</xdr:row>
      <xdr:rowOff>160917</xdr:rowOff>
    </xdr:to>
    <xdr:grpSp>
      <xdr:nvGrpSpPr>
        <xdr:cNvPr id="8" name="Group 17"/>
        <xdr:cNvGrpSpPr>
          <a:grpSpLocks/>
        </xdr:cNvGrpSpPr>
      </xdr:nvGrpSpPr>
      <xdr:grpSpPr bwMode="auto">
        <a:xfrm>
          <a:off x="247650" y="0"/>
          <a:ext cx="3749956" cy="541917"/>
          <a:chOff x="3266" y="926"/>
          <a:chExt cx="6685" cy="858"/>
        </a:xfrm>
      </xdr:grpSpPr>
      <xdr:sp macro="" textlink="">
        <xdr:nvSpPr>
          <xdr:cNvPr id="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2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641985</xdr:colOff>
      <xdr:row>1</xdr:row>
      <xdr:rowOff>80009</xdr:rowOff>
    </xdr:from>
    <xdr:to>
      <xdr:col>6</xdr:col>
      <xdr:colOff>539760</xdr:colOff>
      <xdr:row>3</xdr:row>
      <xdr:rowOff>70484</xdr:rowOff>
    </xdr:to>
    <xdr:sp macro="" textlink="">
      <xdr:nvSpPr>
        <xdr:cNvPr id="17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849593</xdr:colOff>
      <xdr:row>2</xdr:row>
      <xdr:rowOff>160917</xdr:rowOff>
    </xdr:to>
    <xdr:grpSp>
      <xdr:nvGrpSpPr>
        <xdr:cNvPr id="18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2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641985</xdr:colOff>
      <xdr:row>1</xdr:row>
      <xdr:rowOff>80009</xdr:rowOff>
    </xdr:from>
    <xdr:to>
      <xdr:col>6</xdr:col>
      <xdr:colOff>539760</xdr:colOff>
      <xdr:row>3</xdr:row>
      <xdr:rowOff>70484</xdr:rowOff>
    </xdr:to>
    <xdr:sp macro="" textlink="">
      <xdr:nvSpPr>
        <xdr:cNvPr id="8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849593</xdr:colOff>
      <xdr:row>2</xdr:row>
      <xdr:rowOff>160917</xdr:rowOff>
    </xdr:to>
    <xdr:grpSp>
      <xdr:nvGrpSpPr>
        <xdr:cNvPr id="10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613410</xdr:colOff>
      <xdr:row>1</xdr:row>
      <xdr:rowOff>80009</xdr:rowOff>
    </xdr:from>
    <xdr:to>
      <xdr:col>6</xdr:col>
      <xdr:colOff>511185</xdr:colOff>
      <xdr:row>3</xdr:row>
      <xdr:rowOff>70484</xdr:rowOff>
    </xdr:to>
    <xdr:sp macro="" textlink="">
      <xdr:nvSpPr>
        <xdr:cNvPr id="8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821018</xdr:colOff>
      <xdr:row>2</xdr:row>
      <xdr:rowOff>160917</xdr:rowOff>
    </xdr:to>
    <xdr:grpSp>
      <xdr:nvGrpSpPr>
        <xdr:cNvPr id="10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670560</xdr:colOff>
      <xdr:row>1</xdr:row>
      <xdr:rowOff>80009</xdr:rowOff>
    </xdr:from>
    <xdr:to>
      <xdr:col>6</xdr:col>
      <xdr:colOff>568335</xdr:colOff>
      <xdr:row>3</xdr:row>
      <xdr:rowOff>70484</xdr:rowOff>
    </xdr:to>
    <xdr:sp macro="" textlink="">
      <xdr:nvSpPr>
        <xdr:cNvPr id="8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878168</xdr:colOff>
      <xdr:row>2</xdr:row>
      <xdr:rowOff>160917</xdr:rowOff>
    </xdr:to>
    <xdr:grpSp>
      <xdr:nvGrpSpPr>
        <xdr:cNvPr id="9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0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8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930176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88214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5</xdr:col>
      <xdr:colOff>908685</xdr:colOff>
      <xdr:row>1</xdr:row>
      <xdr:rowOff>80009</xdr:rowOff>
    </xdr:from>
    <xdr:to>
      <xdr:col>6</xdr:col>
      <xdr:colOff>806460</xdr:colOff>
      <xdr:row>3</xdr:row>
      <xdr:rowOff>70484</xdr:rowOff>
    </xdr:to>
    <xdr:sp macro="" textlink="">
      <xdr:nvSpPr>
        <xdr:cNvPr id="11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68543</xdr:colOff>
      <xdr:row>2</xdr:row>
      <xdr:rowOff>160917</xdr:rowOff>
    </xdr:to>
    <xdr:grpSp>
      <xdr:nvGrpSpPr>
        <xdr:cNvPr id="13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4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7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320576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66116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781089</xdr:colOff>
      <xdr:row>5</xdr:row>
      <xdr:rowOff>28804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661160" y="5715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5</xdr:col>
      <xdr:colOff>908685</xdr:colOff>
      <xdr:row>1</xdr:row>
      <xdr:rowOff>80009</xdr:rowOff>
    </xdr:from>
    <xdr:to>
      <xdr:col>6</xdr:col>
      <xdr:colOff>806460</xdr:colOff>
      <xdr:row>3</xdr:row>
      <xdr:rowOff>70484</xdr:rowOff>
    </xdr:to>
    <xdr:sp macro="" textlink="">
      <xdr:nvSpPr>
        <xdr:cNvPr id="22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68543</xdr:colOff>
      <xdr:row>2</xdr:row>
      <xdr:rowOff>160917</xdr:rowOff>
    </xdr:to>
    <xdr:grpSp>
      <xdr:nvGrpSpPr>
        <xdr:cNvPr id="23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24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7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929329</xdr:colOff>
      <xdr:row>2</xdr:row>
      <xdr:rowOff>98213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2887133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536402</xdr:colOff>
      <xdr:row>5</xdr:row>
      <xdr:rowOff>20337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887133" y="5842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4</xdr:col>
      <xdr:colOff>984885</xdr:colOff>
      <xdr:row>1</xdr:row>
      <xdr:rowOff>80009</xdr:rowOff>
    </xdr:from>
    <xdr:to>
      <xdr:col>5</xdr:col>
      <xdr:colOff>787410</xdr:colOff>
      <xdr:row>3</xdr:row>
      <xdr:rowOff>70484</xdr:rowOff>
    </xdr:to>
    <xdr:sp macro="" textlink="">
      <xdr:nvSpPr>
        <xdr:cNvPr id="9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144743</xdr:colOff>
      <xdr:row>2</xdr:row>
      <xdr:rowOff>160917</xdr:rowOff>
    </xdr:to>
    <xdr:grpSp>
      <xdr:nvGrpSpPr>
        <xdr:cNvPr id="16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7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0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260985</xdr:colOff>
      <xdr:row>1</xdr:row>
      <xdr:rowOff>80009</xdr:rowOff>
    </xdr:from>
    <xdr:to>
      <xdr:col>6</xdr:col>
      <xdr:colOff>158760</xdr:colOff>
      <xdr:row>3</xdr:row>
      <xdr:rowOff>70484</xdr:rowOff>
    </xdr:to>
    <xdr:sp macro="" textlink="">
      <xdr:nvSpPr>
        <xdr:cNvPr id="13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678143</xdr:colOff>
      <xdr:row>2</xdr:row>
      <xdr:rowOff>160917</xdr:rowOff>
    </xdr:to>
    <xdr:grpSp>
      <xdr:nvGrpSpPr>
        <xdr:cNvPr id="14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5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8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</xdr:colOff>
      <xdr:row>1</xdr:row>
      <xdr:rowOff>108584</xdr:rowOff>
    </xdr:from>
    <xdr:to>
      <xdr:col>7</xdr:col>
      <xdr:colOff>1025535</xdr:colOff>
      <xdr:row>3</xdr:row>
      <xdr:rowOff>99059</xdr:rowOff>
    </xdr:to>
    <xdr:sp macro="" textlink="">
      <xdr:nvSpPr>
        <xdr:cNvPr id="7" name="Rectangle 22"/>
        <xdr:cNvSpPr>
          <a:spLocks noChangeArrowheads="1"/>
        </xdr:cNvSpPr>
      </xdr:nvSpPr>
      <xdr:spPr bwMode="auto">
        <a:xfrm>
          <a:off x="6242685" y="299084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7143</xdr:colOff>
      <xdr:row>33</xdr:row>
      <xdr:rowOff>71438</xdr:rowOff>
    </xdr:from>
    <xdr:to>
      <xdr:col>7</xdr:col>
      <xdr:colOff>892968</xdr:colOff>
      <xdr:row>35</xdr:row>
      <xdr:rowOff>14288</xdr:rowOff>
    </xdr:to>
    <xdr:sp macro="" textlink="">
      <xdr:nvSpPr>
        <xdr:cNvPr id="13" name="Rectangle 22"/>
        <xdr:cNvSpPr>
          <a:spLocks noChangeArrowheads="1"/>
        </xdr:cNvSpPr>
      </xdr:nvSpPr>
      <xdr:spPr bwMode="auto">
        <a:xfrm>
          <a:off x="6174581" y="6262688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3</xdr:col>
      <xdr:colOff>773393</xdr:colOff>
      <xdr:row>2</xdr:row>
      <xdr:rowOff>160917</xdr:rowOff>
    </xdr:to>
    <xdr:grpSp>
      <xdr:nvGrpSpPr>
        <xdr:cNvPr id="14" name="Group 17"/>
        <xdr:cNvGrpSpPr>
          <a:grpSpLocks/>
        </xdr:cNvGrpSpPr>
      </xdr:nvGrpSpPr>
      <xdr:grpSpPr bwMode="auto">
        <a:xfrm>
          <a:off x="342900" y="0"/>
          <a:ext cx="3745193" cy="541917"/>
          <a:chOff x="3266" y="926"/>
          <a:chExt cx="6685" cy="858"/>
        </a:xfrm>
      </xdr:grpSpPr>
      <xdr:sp macro="" textlink="">
        <xdr:nvSpPr>
          <xdr:cNvPr id="15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8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</xdr:colOff>
      <xdr:row>1</xdr:row>
      <xdr:rowOff>80009</xdr:rowOff>
    </xdr:from>
    <xdr:to>
      <xdr:col>5</xdr:col>
      <xdr:colOff>1025535</xdr:colOff>
      <xdr:row>3</xdr:row>
      <xdr:rowOff>70484</xdr:rowOff>
    </xdr:to>
    <xdr:sp macro="" textlink="">
      <xdr:nvSpPr>
        <xdr:cNvPr id="13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287618</xdr:colOff>
      <xdr:row>2</xdr:row>
      <xdr:rowOff>160917</xdr:rowOff>
    </xdr:to>
    <xdr:grpSp>
      <xdr:nvGrpSpPr>
        <xdr:cNvPr id="14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5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8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832485</xdr:colOff>
      <xdr:row>1</xdr:row>
      <xdr:rowOff>80009</xdr:rowOff>
    </xdr:from>
    <xdr:to>
      <xdr:col>6</xdr:col>
      <xdr:colOff>692160</xdr:colOff>
      <xdr:row>3</xdr:row>
      <xdr:rowOff>108584</xdr:rowOff>
    </xdr:to>
    <xdr:sp macro="" textlink="">
      <xdr:nvSpPr>
        <xdr:cNvPr id="17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1116293</xdr:colOff>
      <xdr:row>3</xdr:row>
      <xdr:rowOff>8517</xdr:rowOff>
    </xdr:to>
    <xdr:grpSp>
      <xdr:nvGrpSpPr>
        <xdr:cNvPr id="18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2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461010</xdr:colOff>
      <xdr:row>1</xdr:row>
      <xdr:rowOff>80009</xdr:rowOff>
    </xdr:from>
    <xdr:to>
      <xdr:col>7</xdr:col>
      <xdr:colOff>530235</xdr:colOff>
      <xdr:row>3</xdr:row>
      <xdr:rowOff>70484</xdr:rowOff>
    </xdr:to>
    <xdr:sp macro="" textlink="">
      <xdr:nvSpPr>
        <xdr:cNvPr id="17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430493</xdr:colOff>
      <xdr:row>2</xdr:row>
      <xdr:rowOff>160917</xdr:rowOff>
    </xdr:to>
    <xdr:grpSp>
      <xdr:nvGrpSpPr>
        <xdr:cNvPr id="18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2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1</xdr:row>
      <xdr:rowOff>80009</xdr:rowOff>
    </xdr:from>
    <xdr:to>
      <xdr:col>7</xdr:col>
      <xdr:colOff>168285</xdr:colOff>
      <xdr:row>3</xdr:row>
      <xdr:rowOff>70484</xdr:rowOff>
    </xdr:to>
    <xdr:sp macro="" textlink="">
      <xdr:nvSpPr>
        <xdr:cNvPr id="8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725768</xdr:colOff>
      <xdr:row>2</xdr:row>
      <xdr:rowOff>160917</xdr:rowOff>
    </xdr:to>
    <xdr:grpSp>
      <xdr:nvGrpSpPr>
        <xdr:cNvPr id="9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0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8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508635</xdr:colOff>
      <xdr:row>1</xdr:row>
      <xdr:rowOff>80009</xdr:rowOff>
    </xdr:from>
    <xdr:to>
      <xdr:col>7</xdr:col>
      <xdr:colOff>158760</xdr:colOff>
      <xdr:row>3</xdr:row>
      <xdr:rowOff>70484</xdr:rowOff>
    </xdr:to>
    <xdr:sp macro="" textlink="">
      <xdr:nvSpPr>
        <xdr:cNvPr id="11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716243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1</xdr:row>
      <xdr:rowOff>80009</xdr:rowOff>
    </xdr:from>
    <xdr:to>
      <xdr:col>5</xdr:col>
      <xdr:colOff>1044585</xdr:colOff>
      <xdr:row>3</xdr:row>
      <xdr:rowOff>70484</xdr:rowOff>
    </xdr:to>
    <xdr:sp macro="" textlink="">
      <xdr:nvSpPr>
        <xdr:cNvPr id="9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306668</xdr:colOff>
      <xdr:row>2</xdr:row>
      <xdr:rowOff>160917</xdr:rowOff>
    </xdr:to>
    <xdr:grpSp>
      <xdr:nvGrpSpPr>
        <xdr:cNvPr id="10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1</xdr:row>
      <xdr:rowOff>80009</xdr:rowOff>
    </xdr:from>
    <xdr:to>
      <xdr:col>5</xdr:col>
      <xdr:colOff>1044585</xdr:colOff>
      <xdr:row>3</xdr:row>
      <xdr:rowOff>70484</xdr:rowOff>
    </xdr:to>
    <xdr:sp macro="" textlink="">
      <xdr:nvSpPr>
        <xdr:cNvPr id="17" name="Rectangle 22"/>
        <xdr:cNvSpPr>
          <a:spLocks noChangeArrowheads="1"/>
        </xdr:cNvSpPr>
      </xdr:nvSpPr>
      <xdr:spPr bwMode="auto">
        <a:xfrm>
          <a:off x="5880735" y="270509"/>
          <a:ext cx="945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306668</xdr:colOff>
      <xdr:row>2</xdr:row>
      <xdr:rowOff>160917</xdr:rowOff>
    </xdr:to>
    <xdr:grpSp>
      <xdr:nvGrpSpPr>
        <xdr:cNvPr id="18" name="Group 17"/>
        <xdr:cNvGrpSpPr>
          <a:grpSpLocks/>
        </xdr:cNvGrpSpPr>
      </xdr:nvGrpSpPr>
      <xdr:grpSpPr bwMode="auto">
        <a:xfrm>
          <a:off x="247650" y="0"/>
          <a:ext cx="3745193" cy="541917"/>
          <a:chOff x="3266" y="926"/>
          <a:chExt cx="6685" cy="858"/>
        </a:xfrm>
      </xdr:grpSpPr>
      <xdr:sp macro="" textlink="">
        <xdr:nvSpPr>
          <xdr:cNvPr id="1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2" name="Text Box 18"/>
          <xdr:cNvSpPr txBox="1">
            <a:spLocks noChangeArrowheads="1"/>
          </xdr:cNvSpPr>
        </xdr:nvSpPr>
        <xdr:spPr bwMode="auto">
          <a:xfrm>
            <a:off x="4698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HACIENDA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3:E19" totalsRowShown="0" headerRowDxfId="137" dataDxfId="136" headerRowCellStyle="Normal 2" dataCellStyle="Normal 2">
  <tableColumns count="4">
    <tableColumn id="1" name="Columna1" dataDxfId="135" dataCellStyle="Normal 2"/>
    <tableColumn id="2" name="2020" dataDxfId="134" dataCellStyle="Normal 2"/>
    <tableColumn id="3" name="2021" dataDxfId="133" dataCellStyle="Normal 2"/>
    <tableColumn id="5" name="Variación % 21-20" dataDxfId="132" dataCellStyle="Normal 2">
      <calculatedColumnFormula>+(Tabla2[[#This Row],[2021]]/Tabla2[[#This Row],[2020]])-1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9" name="Tabla2347910" displayName="Tabla2347910" ref="B13:H16" totalsRowShown="0" headerRowDxfId="59" dataDxfId="58" headerRowCellStyle="Normal 2" dataCellStyle="Normal 2">
  <tableColumns count="7">
    <tableColumn id="1" name="Columna1" dataDxfId="57" dataCellStyle="Normal 2"/>
    <tableColumn id="2" name="2016" dataDxfId="56" dataCellStyle="Normal 2"/>
    <tableColumn id="3" name="2017" dataDxfId="55" dataCellStyle="Normal 2"/>
    <tableColumn id="5" name="2018" dataDxfId="54" dataCellStyle="Normal 2"/>
    <tableColumn id="4" name="2019" dataDxfId="53" dataCellStyle="Normal 2"/>
    <tableColumn id="6" name="2020" dataDxfId="52" dataCellStyle="Normal 2"/>
    <tableColumn id="7" name="2021" dataDxfId="51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0" name="Tabla234791011" displayName="Tabla234791011" ref="B13:G16" totalsRowShown="0" headerRowDxfId="50" dataDxfId="49" headerRowCellStyle="Normal 2" dataCellStyle="Normal 2">
  <tableColumns count="6">
    <tableColumn id="1" name="Columna1" dataDxfId="48" dataCellStyle="Normal 2"/>
    <tableColumn id="2" name="Entre 0 y 3" dataDxfId="47" dataCellStyle="Normal 2"/>
    <tableColumn id="3" name="Entre 4 y 6" dataDxfId="46" dataCellStyle="Normal 2"/>
    <tableColumn id="5" name="Entre 7 y 15" dataDxfId="45" dataCellStyle="Normal 2"/>
    <tableColumn id="4" name="Más de 15" dataDxfId="44" dataCellStyle="Normal 2"/>
    <tableColumn id="6" name="Total" dataDxfId="43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1" name="Tabla23479101112" displayName="Tabla23479101112" ref="B13:G16" totalsRowShown="0" headerRowDxfId="42" dataDxfId="41" headerRowCellStyle="Normal 2" dataCellStyle="Normal 2">
  <tableColumns count="6">
    <tableColumn id="1" name="Columna1" dataDxfId="40" dataCellStyle="Normal 2"/>
    <tableColumn id="2" name="Personal de dirección" dataDxfId="39" dataCellStyle="Normal 2"/>
    <tableColumn id="3" name="Empleados " dataDxfId="38" dataCellStyle="Normal 2"/>
    <tableColumn id="5" name="Otro personal" dataDxfId="37" dataCellStyle="Normal 2"/>
    <tableColumn id="4" name="Colaboradores" dataDxfId="36" dataCellStyle="Normal 2"/>
    <tableColumn id="6" name="Total" dataDxfId="35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4" name="Tabla23415" displayName="Tabla23415" ref="B14:H16" totalsRowShown="0" headerRowDxfId="34" dataDxfId="33" headerRowCellStyle="Normal 2" dataCellStyle="Normal 2">
  <tableColumns count="7">
    <tableColumn id="1" name="Columna1" dataDxfId="32" dataCellStyle="Normal 2"/>
    <tableColumn id="2" name="2016" dataDxfId="31" dataCellStyle="Normal 2"/>
    <tableColumn id="3" name="2017" dataDxfId="30" dataCellStyle="Normal 2"/>
    <tableColumn id="5" name="2018" dataDxfId="29" dataCellStyle="Normal 2"/>
    <tableColumn id="4" name="2019" dataDxfId="28" dataCellStyle="Normal 2"/>
    <tableColumn id="6" name="2020" dataDxfId="27" dataCellStyle="Normal 2"/>
    <tableColumn id="7" name="2021" dataDxfId="26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5" name="Tabla2341516" displayName="Tabla2341516" ref="B14:H16" totalsRowShown="0" headerRowDxfId="25" dataDxfId="24" headerRowCellStyle="Normal 2" dataCellStyle="Normal 2">
  <tableColumns count="7">
    <tableColumn id="1" name="Columna1" dataDxfId="23" dataCellStyle="Normal 2"/>
    <tableColumn id="2" name="2016" dataDxfId="22" dataCellStyle="Normal 2"/>
    <tableColumn id="3" name="2017" dataDxfId="21" dataCellStyle="Normal 2"/>
    <tableColumn id="5" name="2018" dataDxfId="20" dataCellStyle="Normal 2"/>
    <tableColumn id="4" name="2019" dataDxfId="19" dataCellStyle="Normal 2"/>
    <tableColumn id="6" name="2020" dataDxfId="18" dataCellStyle="Normal 2"/>
    <tableColumn id="7" name="2021" dataDxfId="17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151617" displayName="Tabla234151617" ref="B13:G22" totalsRowShown="0" headerRowDxfId="16" dataDxfId="15" headerRowCellStyle="Normal 2" dataCellStyle="Normal 2">
  <tableColumns count="6">
    <tableColumn id="1" name="Columna1" dataDxfId="14" dataCellStyle="Normal 2"/>
    <tableColumn id="2" name="Personal de dirección" dataDxfId="13" dataCellStyle="Normal 2"/>
    <tableColumn id="3" name="Empleados " dataDxfId="12" dataCellStyle="Normal 2"/>
    <tableColumn id="5" name="Otro personal (incluidos colaboradores)" dataDxfId="11" dataCellStyle="Normal 2"/>
    <tableColumn id="6" name="Total" dataDxfId="10" dataCellStyle="Normal 2"/>
    <tableColumn id="4" name="Columna2" dataDxfId="9" dataCellStyle="Normal 2">
      <calculatedColumnFormula>+Tabla234151617[[#This Row],[Personal de dirección]]+Tabla234151617[[#This Row],[Empleados ]]+Tabla234151617[[#This Row],[Otro personal (incluidos colaboradores)]]</calculatedColumnFormula>
    </tableColumn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7" name="Tabla23415161718" displayName="Tabla23415161718" ref="B14:H16" totalsRowShown="0" headerRowDxfId="8" dataDxfId="7" headerRowCellStyle="Normal 2" dataCellStyle="Normal 2">
  <tableColumns count="7">
    <tableColumn id="1" name="Columna1" dataDxfId="6" dataCellStyle="Normal 2"/>
    <tableColumn id="2" name="2016" dataDxfId="5" dataCellStyle="Normal 2"/>
    <tableColumn id="3" name="2017" dataDxfId="4" dataCellStyle="Normal 2"/>
    <tableColumn id="5" name="2018" dataDxfId="3" dataCellStyle="Normal 2"/>
    <tableColumn id="4" name="2019" dataDxfId="2" dataCellStyle="Normal 2"/>
    <tableColumn id="6" name="2020" dataDxfId="1" dataCellStyle="Normal 2"/>
    <tableColumn id="7" name="2021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3:E19" totalsRowShown="0" headerRowDxfId="131" dataDxfId="130" headerRowCellStyle="Normal 2" dataCellStyle="Normal 2">
  <tableColumns count="4">
    <tableColumn id="1" name="Columna1" dataDxfId="129" dataCellStyle="Normal 2"/>
    <tableColumn id="2" name="2020" dataDxfId="128" dataCellStyle="Normal 2"/>
    <tableColumn id="3" name="2021" dataDxfId="127" dataCellStyle="Normal 2"/>
    <tableColumn id="5" name="Variación % 21-20" dataDxfId="126" dataCellStyle="Normal 2">
      <calculatedColumnFormula>+(Tabla23[[#This Row],[2021]]/Tabla23[[#This Row],[2020]])-1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3:G15" totalsRowShown="0" headerRowDxfId="125" dataDxfId="124" headerRowCellStyle="Normal 2" dataCellStyle="Normal 2">
  <tableColumns count="6">
    <tableColumn id="1" name="Columna1" dataDxfId="123" dataCellStyle="Normal 2"/>
    <tableColumn id="2" name="2017" dataDxfId="122" dataCellStyle="Normal 2"/>
    <tableColumn id="3" name="2018" dataDxfId="121" dataCellStyle="Normal 2"/>
    <tableColumn id="5" name="2019" dataDxfId="120" dataCellStyle="Normal 2"/>
    <tableColumn id="4" name="2020" dataDxfId="119" dataCellStyle="Normal 2"/>
    <tableColumn id="6" name="2021" dataDxfId="118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13" name="Tabla23414" displayName="Tabla23414" ref="B14:H16" totalsRowShown="0" headerRowDxfId="117" dataDxfId="116" headerRowCellStyle="Normal 2" dataCellStyle="Normal 2">
  <tableColumns count="7">
    <tableColumn id="1" name="Columna1" dataDxfId="115" dataCellStyle="Normal 2"/>
    <tableColumn id="2" name="Total primas" dataDxfId="114" dataCellStyle="Normal 2"/>
    <tableColumn id="3" name="% sobre total intermediado" dataDxfId="113" dataCellStyle="Porcentaje"/>
    <tableColumn id="5" name="Total primas2" dataDxfId="112" dataCellStyle="Normal 2"/>
    <tableColumn id="4" name="% sobre total intermediado3" dataDxfId="111" dataCellStyle="Porcentaje"/>
    <tableColumn id="6" name="Total primas22" dataDxfId="110" dataCellStyle="Normal 2"/>
    <tableColumn id="8" name="% sobre total intermediado32" dataDxfId="109" dataCellStyle="Porcentaje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4" name="Tabla235" displayName="Tabla235" ref="B13:F17" totalsRowCount="1" headerRowDxfId="108" dataDxfId="107" headerRowCellStyle="Normal 2" dataCellStyle="Normal 2">
  <tableColumns count="5">
    <tableColumn id="1" name="Columna1" dataDxfId="106" totalsRowDxfId="105" dataCellStyle="Normal 2"/>
    <tableColumn id="2" name="Total primas" dataDxfId="104" totalsRowDxfId="103" dataCellStyle="Normal 2"/>
    <tableColumn id="3" name="% sobre total intermediado" dataDxfId="102" totalsRowDxfId="101" dataCellStyle="Porcentaje"/>
    <tableColumn id="5" name="Total primas2" dataDxfId="100" totalsRowDxfId="99" dataCellStyle="Normal 2"/>
    <tableColumn id="4" name="% sobre total intermediado3" dataDxfId="98" totalsRowDxfId="97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5" name="Tabla2356" displayName="Tabla2356" ref="B13:F17" totalsRowCount="1" headerRowDxfId="96" dataDxfId="95" headerRowCellStyle="Normal 2" dataCellStyle="Normal 2">
  <tableColumns count="5">
    <tableColumn id="1" name="Columna1" dataDxfId="94" totalsRowDxfId="93" dataCellStyle="Normal 2"/>
    <tableColumn id="2" name="Total primas" dataDxfId="92" totalsRowDxfId="91" dataCellStyle="Normal 2"/>
    <tableColumn id="3" name="% sobre total intermediado" dataDxfId="90" totalsRowDxfId="89" dataCellStyle="Porcentaje"/>
    <tableColumn id="5" name="Total primas2" dataDxfId="88" totalsRowDxfId="87" dataCellStyle="Normal 2"/>
    <tableColumn id="4" name="% sobre total intermediado3" dataDxfId="86" totalsRowDxfId="85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6" name="Tabla2347" displayName="Tabla2347" ref="B13:G19" totalsRowShown="0" headerRowDxfId="84" dataDxfId="83" headerRowCellStyle="Normal 2" dataCellStyle="Normal 2">
  <tableColumns count="6">
    <tableColumn id="1" name="Columna1" dataDxfId="82" dataCellStyle="Normal 2"/>
    <tableColumn id="2" name="2017" dataDxfId="81" dataCellStyle="Normal 2"/>
    <tableColumn id="3" name="2018" dataDxfId="80" dataCellStyle="Normal 2"/>
    <tableColumn id="5" name="2019" dataDxfId="79" dataCellStyle="Normal 2"/>
    <tableColumn id="4" name="2020" dataDxfId="78" dataCellStyle="Normal 2"/>
    <tableColumn id="6" name="2021" dataDxfId="77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7" name="Tabla23478" displayName="Tabla23478" ref="B13:G19" totalsRowShown="0" headerRowDxfId="76" dataDxfId="75" headerRowCellStyle="Normal 2" dataCellStyle="Normal 2">
  <tableColumns count="6">
    <tableColumn id="1" name="Columna1" dataDxfId="74" dataCellStyle="Normal 2"/>
    <tableColumn id="2" name="2017" dataDxfId="73" dataCellStyle="Normal 2"/>
    <tableColumn id="3" name="2018" dataDxfId="72" dataCellStyle="Normal 2"/>
    <tableColumn id="5" name="2019" dataDxfId="71" dataCellStyle="Normal 2"/>
    <tableColumn id="4" name="2020" dataDxfId="70" dataCellStyle="Normal 2"/>
    <tableColumn id="6" name="2021" dataDxfId="69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8" name="Tabla23479" displayName="Tabla23479" ref="B13:H16" totalsRowShown="0" headerRowDxfId="68" dataDxfId="67" headerRowCellStyle="Normal 2" dataCellStyle="Normal 2">
  <tableColumns count="7">
    <tableColumn id="1" name="Columna1" dataDxfId="66" dataCellStyle="Normal 2"/>
    <tableColumn id="2" name="2016" dataDxfId="65" dataCellStyle="Normal 2"/>
    <tableColumn id="3" name="2017" dataDxfId="64" dataCellStyle="Normal 2"/>
    <tableColumn id="5" name="2018" dataDxfId="63" dataCellStyle="Normal 2"/>
    <tableColumn id="4" name="2019" dataDxfId="62" dataCellStyle="Normal 2"/>
    <tableColumn id="6" name="2020" dataDxfId="61" dataCellStyle="Normal 2"/>
    <tableColumn id="7" name="2021" dataDxfId="6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3.7109375" style="1" customWidth="1"/>
    <col min="3" max="3" width="4.28515625" style="1" customWidth="1"/>
    <col min="4" max="4" width="66.7109375" style="1" customWidth="1"/>
    <col min="5" max="10" width="11.42578125" style="1"/>
    <col min="11" max="11" width="26.28515625" style="1" customWidth="1"/>
    <col min="12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B5" s="41"/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89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/>
      <c r="C9" s="4"/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34" t="s">
        <v>66</v>
      </c>
      <c r="D10" s="11" t="s">
        <v>67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11"/>
      <c r="D11" s="33" t="s">
        <v>6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4"/>
      <c r="D12" s="33" t="s">
        <v>13</v>
      </c>
      <c r="E12" s="4"/>
      <c r="F12" s="4"/>
      <c r="G12" s="4"/>
      <c r="H12" s="4"/>
      <c r="I12" s="4"/>
    </row>
    <row r="13" spans="1:9" ht="15" customHeight="1" x14ac:dyDescent="0.25">
      <c r="A13" s="4"/>
      <c r="B13" s="6"/>
      <c r="C13" s="4"/>
      <c r="D13" s="33" t="s">
        <v>20</v>
      </c>
      <c r="E13" s="8"/>
      <c r="F13" s="8"/>
      <c r="G13" s="4"/>
      <c r="H13" s="4"/>
      <c r="I13" s="4"/>
    </row>
    <row r="14" spans="1:9" ht="15" customHeight="1" x14ac:dyDescent="0.25">
      <c r="A14" s="4"/>
      <c r="B14" s="6"/>
      <c r="C14" s="4"/>
      <c r="D14" s="33" t="s">
        <v>70</v>
      </c>
      <c r="E14" s="8"/>
      <c r="F14" s="8"/>
      <c r="G14" s="4"/>
      <c r="H14" s="4"/>
      <c r="I14" s="4"/>
    </row>
    <row r="15" spans="1:9" ht="15" customHeight="1" x14ac:dyDescent="0.25">
      <c r="A15" s="4"/>
      <c r="B15" s="6"/>
      <c r="C15" s="4"/>
      <c r="D15" s="33" t="s">
        <v>71</v>
      </c>
      <c r="E15" s="8"/>
      <c r="F15" s="8"/>
      <c r="G15" s="4"/>
      <c r="H15" s="4"/>
      <c r="I15" s="4"/>
    </row>
    <row r="16" spans="1:9" ht="15" customHeight="1" x14ac:dyDescent="0.25">
      <c r="A16" s="4"/>
      <c r="B16" s="6"/>
      <c r="C16" s="4"/>
      <c r="D16" s="33" t="s">
        <v>72</v>
      </c>
      <c r="E16" s="8"/>
      <c r="F16" s="8"/>
      <c r="G16" s="4"/>
      <c r="H16" s="4"/>
      <c r="I16" s="4"/>
    </row>
    <row r="17" spans="1:9" ht="15" customHeight="1" x14ac:dyDescent="0.25">
      <c r="A17" s="4"/>
      <c r="B17" s="6"/>
      <c r="C17" s="4"/>
      <c r="D17" s="33" t="s">
        <v>61</v>
      </c>
      <c r="E17" s="8"/>
      <c r="F17" s="8"/>
      <c r="G17" s="4"/>
      <c r="H17" s="4"/>
      <c r="I17" s="4"/>
    </row>
    <row r="18" spans="1:9" ht="15" customHeight="1" x14ac:dyDescent="0.25">
      <c r="A18" s="4"/>
      <c r="B18" s="6"/>
      <c r="C18" s="4"/>
      <c r="D18" s="33" t="s">
        <v>62</v>
      </c>
      <c r="E18" s="8"/>
      <c r="F18" s="8"/>
      <c r="G18" s="4"/>
      <c r="H18" s="4"/>
      <c r="I18" s="4"/>
    </row>
    <row r="19" spans="1:9" ht="15" customHeight="1" x14ac:dyDescent="0.25">
      <c r="A19" s="4"/>
      <c r="B19" s="6"/>
      <c r="C19" s="4"/>
      <c r="D19" s="33" t="s">
        <v>33</v>
      </c>
      <c r="E19" s="8"/>
      <c r="F19" s="8"/>
      <c r="G19" s="4"/>
      <c r="H19" s="4"/>
      <c r="I19" s="4"/>
    </row>
    <row r="20" spans="1:9" ht="15" customHeight="1" x14ac:dyDescent="0.25">
      <c r="A20" s="4"/>
      <c r="B20" s="6"/>
      <c r="C20" s="4"/>
      <c r="D20" s="33" t="s">
        <v>34</v>
      </c>
      <c r="E20" s="8"/>
      <c r="F20" s="8"/>
      <c r="G20" s="4"/>
      <c r="H20" s="4"/>
      <c r="I20" s="4"/>
    </row>
    <row r="21" spans="1:9" ht="15" customHeight="1" x14ac:dyDescent="0.25">
      <c r="A21" s="4"/>
      <c r="B21" s="6"/>
      <c r="C21" s="4"/>
      <c r="D21" s="33" t="s">
        <v>73</v>
      </c>
      <c r="E21" s="8"/>
      <c r="F21" s="8"/>
      <c r="G21" s="4"/>
      <c r="H21" s="4"/>
      <c r="I21" s="4"/>
    </row>
    <row r="22" spans="1:9" ht="15" customHeight="1" x14ac:dyDescent="0.25">
      <c r="A22" s="4"/>
      <c r="B22" s="6"/>
      <c r="C22" s="4"/>
      <c r="D22" s="33" t="s">
        <v>74</v>
      </c>
      <c r="E22" s="4"/>
      <c r="F22" s="4"/>
      <c r="G22" s="4"/>
      <c r="H22" s="4"/>
      <c r="I22" s="4"/>
    </row>
    <row r="23" spans="1:9" ht="15" customHeight="1" x14ac:dyDescent="0.25">
      <c r="A23" s="4"/>
      <c r="B23" s="6"/>
      <c r="C23" s="4"/>
      <c r="D23" s="4"/>
      <c r="E23" s="4"/>
      <c r="F23" s="4"/>
      <c r="G23" s="4"/>
      <c r="H23" s="4"/>
      <c r="I23" s="4"/>
    </row>
    <row r="24" spans="1:9" ht="18.75" customHeight="1" x14ac:dyDescent="0.25">
      <c r="A24" s="4"/>
      <c r="B24" s="6"/>
      <c r="C24" s="34" t="s">
        <v>65</v>
      </c>
      <c r="D24" s="39" t="s">
        <v>84</v>
      </c>
      <c r="E24" s="4"/>
      <c r="F24" s="4"/>
      <c r="G24" s="4"/>
      <c r="H24" s="4"/>
      <c r="I24" s="4"/>
    </row>
    <row r="25" spans="1:9" ht="13.5" customHeight="1" x14ac:dyDescent="0.25">
      <c r="A25" s="4"/>
      <c r="B25" s="6"/>
      <c r="C25" s="34"/>
      <c r="D25" s="39" t="s">
        <v>85</v>
      </c>
      <c r="E25" s="4"/>
      <c r="F25" s="4"/>
      <c r="G25" s="4"/>
      <c r="H25" s="4"/>
      <c r="I25" s="4"/>
    </row>
    <row r="26" spans="1:9" ht="15" customHeight="1" x14ac:dyDescent="0.25">
      <c r="A26" s="4"/>
      <c r="B26" s="6"/>
      <c r="C26" s="4"/>
      <c r="D26" s="33" t="s">
        <v>50</v>
      </c>
      <c r="E26" s="4"/>
      <c r="F26" s="4"/>
      <c r="G26" s="4"/>
      <c r="H26" s="4"/>
      <c r="I26" s="4"/>
    </row>
    <row r="27" spans="1:9" ht="15" customHeight="1" x14ac:dyDescent="0.25">
      <c r="A27" s="4"/>
      <c r="B27" s="6"/>
      <c r="C27" s="4"/>
      <c r="D27" s="7"/>
      <c r="E27" s="4"/>
      <c r="F27" s="4"/>
      <c r="G27" s="4"/>
      <c r="H27" s="4"/>
      <c r="I27" s="4"/>
    </row>
    <row r="28" spans="1:9" ht="15" customHeight="1" x14ac:dyDescent="0.25">
      <c r="A28" s="4"/>
      <c r="B28" s="6"/>
      <c r="C28" s="34" t="s">
        <v>64</v>
      </c>
      <c r="D28" s="11" t="s">
        <v>63</v>
      </c>
      <c r="E28" s="4"/>
      <c r="F28" s="4"/>
      <c r="G28" s="4"/>
      <c r="H28" s="4"/>
      <c r="I28" s="4"/>
    </row>
    <row r="29" spans="1:9" ht="15" customHeight="1" x14ac:dyDescent="0.25">
      <c r="A29" s="4"/>
      <c r="B29" s="6"/>
      <c r="D29" s="11" t="s">
        <v>81</v>
      </c>
      <c r="E29" s="4"/>
      <c r="F29" s="4"/>
      <c r="G29" s="4"/>
      <c r="H29" s="4"/>
      <c r="I29" s="4"/>
    </row>
    <row r="30" spans="1:9" ht="15" customHeight="1" x14ac:dyDescent="0.25">
      <c r="A30" s="4"/>
      <c r="B30" s="6"/>
      <c r="D30" s="33" t="s">
        <v>51</v>
      </c>
      <c r="E30" s="4"/>
      <c r="F30" s="4"/>
      <c r="G30" s="4"/>
      <c r="H30" s="4"/>
      <c r="I30" s="4"/>
    </row>
    <row r="31" spans="1:9" ht="15" customHeight="1" x14ac:dyDescent="0.25">
      <c r="A31" s="4"/>
      <c r="B31" s="6"/>
      <c r="C31" s="4"/>
      <c r="D31" s="33" t="s">
        <v>75</v>
      </c>
      <c r="E31" s="8"/>
      <c r="F31" s="8"/>
      <c r="G31" s="4"/>
      <c r="H31" s="4"/>
      <c r="I31" s="4"/>
    </row>
    <row r="32" spans="1:9" ht="15" customHeight="1" x14ac:dyDescent="0.25">
      <c r="A32" s="4"/>
      <c r="B32" s="6"/>
      <c r="C32" s="4"/>
      <c r="D32" s="33" t="s">
        <v>58</v>
      </c>
      <c r="E32" s="8"/>
      <c r="F32" s="8"/>
      <c r="G32" s="4"/>
      <c r="H32" s="4"/>
      <c r="I32" s="4"/>
    </row>
    <row r="33" spans="1:9" ht="15" customHeight="1" x14ac:dyDescent="0.25">
      <c r="A33" s="4"/>
      <c r="B33" s="6"/>
      <c r="C33" s="4"/>
      <c r="D33" s="8"/>
      <c r="E33" s="8"/>
      <c r="F33" s="8"/>
      <c r="G33" s="4"/>
      <c r="H33" s="4"/>
      <c r="I33" s="4"/>
    </row>
    <row r="34" spans="1:9" ht="15" customHeight="1" x14ac:dyDescent="0.25">
      <c r="A34" s="4"/>
      <c r="B34" s="6"/>
      <c r="C34" s="4"/>
      <c r="D34" s="8"/>
      <c r="E34" s="8"/>
      <c r="F34" s="8"/>
      <c r="G34" s="4"/>
      <c r="H34" s="4"/>
      <c r="I34" s="4"/>
    </row>
  </sheetData>
  <hyperlinks>
    <hyperlink ref="D12" location="'1.2'!A1" display="1.2 Nueva producción (total primas)"/>
    <hyperlink ref="D13" location="'1.3'!A1" display="1.3 Tasas de crecimiento interanuales de las primas intermediadas"/>
    <hyperlink ref="D14" location="'1.4'!A1" display="1.4 Distribución del volumen total de primas y de la nueva producción por ramos (vida /no vida), 2016"/>
    <hyperlink ref="D11" location="'1.1'!A1" display="1.1 Volumen total de negocio (total primas)"/>
    <hyperlink ref="D15" location="'1.5'!A1" display="1.5 Distribución del volumen total de primas por ramos (vida /no vida) y tipo de corredor, 2016"/>
    <hyperlink ref="D16" location="'1.6'!A1" display="1.6  Distribución de la nueva producción por ramos (vida /no vida) y tipo de corredor, 2016"/>
    <hyperlink ref="D17" location="'1.7'!A1" display="1.7 Sector 'no vida': Distribución del volumen total de primas por principales ramos. Total corredores (personas físicas y sociedades de correduría)"/>
    <hyperlink ref="D18" location="'1.8'!A1" display="1.8 Sector 'no vida': Distribución de la nueva producción por principales ramos. Total corredores (personas físicas y sociedades de correduría)"/>
    <hyperlink ref="D19" location="'1.9'!A1" display="1.9 Evolución del porcentaje de comisión sobre primas intermediadas totales"/>
    <hyperlink ref="D20" location="'1.10'!A1" display="1.10 Evolución del porcentaje de comisión sobre primas intermediadas de nueva producción"/>
    <hyperlink ref="D21" location="'1.11'!A1" display="1.11 Distribución de los corredores según número de entidades aseguradoras con los que trabaja, 2016"/>
    <hyperlink ref="D22" location="'1.12'!A1" display="1.12 Horas dedicadas a formación por categoría profesional, 2016"/>
    <hyperlink ref="D26" location="'2.1'!A1" display="2.1 Tasas de crecimiento interanuales de las primas intermediadas"/>
    <hyperlink ref="D30" location="'3.1'!A1" display="3.1 Tasas de crecimiento interanuales de las primas intermediadas"/>
    <hyperlink ref="D31" location="'3.2'!A1" display="3.2 Personal afecto por categoría profesional, 2016"/>
    <hyperlink ref="D32" location="'3.3'!A1" display="3.3 Evolución de datos contables y laborales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38"/>
  <sheetViews>
    <sheetView showGridLines="0" zoomScaleNormal="100" workbookViewId="0">
      <selection activeCell="H23" sqref="H23"/>
    </sheetView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  <c r="G8" s="12"/>
    </row>
    <row r="9" spans="2:8" ht="15" customHeight="1" x14ac:dyDescent="0.25">
      <c r="B9" s="11" t="s">
        <v>5</v>
      </c>
      <c r="C9" s="12"/>
      <c r="D9" s="12"/>
      <c r="E9" s="12"/>
      <c r="F9" s="12"/>
      <c r="G9" s="12"/>
    </row>
    <row r="10" spans="2:8" ht="15" customHeight="1" x14ac:dyDescent="0.25">
      <c r="B10" s="11" t="s">
        <v>33</v>
      </c>
      <c r="C10" s="12"/>
      <c r="D10" s="12"/>
      <c r="E10" s="12"/>
      <c r="F10" s="12"/>
      <c r="G10" s="12"/>
    </row>
    <row r="11" spans="2:8" ht="15" customHeight="1" x14ac:dyDescent="0.2">
      <c r="C11" s="12"/>
      <c r="D11" s="12"/>
      <c r="E11" s="12"/>
      <c r="F11" s="12"/>
      <c r="G11" s="12"/>
    </row>
    <row r="12" spans="2:8" ht="15" customHeight="1" x14ac:dyDescent="0.2">
      <c r="B12" s="13" t="s">
        <v>21</v>
      </c>
      <c r="C12" s="14"/>
      <c r="D12" s="14"/>
      <c r="E12" s="14"/>
      <c r="F12" s="14"/>
      <c r="G12" s="14"/>
    </row>
    <row r="13" spans="2:8" ht="15" customHeight="1" x14ac:dyDescent="0.2">
      <c r="B13" s="15" t="s">
        <v>1</v>
      </c>
      <c r="C13" s="86" t="s">
        <v>7</v>
      </c>
      <c r="D13" s="28" t="s">
        <v>68</v>
      </c>
      <c r="E13" s="28" t="s">
        <v>77</v>
      </c>
      <c r="F13" s="28" t="s">
        <v>82</v>
      </c>
      <c r="G13" s="28" t="s">
        <v>86</v>
      </c>
      <c r="H13" s="82" t="s">
        <v>90</v>
      </c>
    </row>
    <row r="14" spans="2:8" ht="15" customHeight="1" x14ac:dyDescent="0.2">
      <c r="B14" s="45" t="s">
        <v>8</v>
      </c>
      <c r="C14" s="61">
        <v>13.18</v>
      </c>
      <c r="D14" s="61">
        <v>12.21</v>
      </c>
      <c r="E14" s="61">
        <v>11.51</v>
      </c>
      <c r="F14" s="61">
        <v>12.43</v>
      </c>
      <c r="G14" s="61">
        <v>13.09</v>
      </c>
      <c r="H14" s="62">
        <v>15.1</v>
      </c>
    </row>
    <row r="15" spans="2:8" ht="15" customHeight="1" x14ac:dyDescent="0.2">
      <c r="B15" s="70" t="s">
        <v>9</v>
      </c>
      <c r="C15" s="61">
        <v>9.01</v>
      </c>
      <c r="D15" s="61">
        <v>9.1199999999999992</v>
      </c>
      <c r="E15" s="61">
        <v>8.74</v>
      </c>
      <c r="F15" s="61">
        <v>9.3800000000000008</v>
      </c>
      <c r="G15" s="61">
        <v>10.48</v>
      </c>
      <c r="H15" s="49">
        <v>10.62</v>
      </c>
    </row>
    <row r="16" spans="2:8" ht="15" customHeight="1" x14ac:dyDescent="0.2">
      <c r="B16" s="59" t="s">
        <v>2</v>
      </c>
      <c r="C16" s="63">
        <v>9.7799999999999994</v>
      </c>
      <c r="D16" s="63">
        <v>9.6999999999999993</v>
      </c>
      <c r="E16" s="63">
        <v>9.2899999999999991</v>
      </c>
      <c r="F16" s="63">
        <v>9.9</v>
      </c>
      <c r="G16" s="63">
        <v>10.92</v>
      </c>
      <c r="H16" s="63">
        <v>11.3</v>
      </c>
    </row>
    <row r="17" spans="2:7" ht="15" customHeight="1" x14ac:dyDescent="0.2">
      <c r="B17" s="19"/>
      <c r="C17" s="26"/>
      <c r="D17" s="26"/>
      <c r="E17" s="26"/>
      <c r="F17" s="26"/>
      <c r="G17" s="26"/>
    </row>
    <row r="18" spans="2:7" ht="15" customHeight="1" x14ac:dyDescent="0.2">
      <c r="B18" s="9" t="s">
        <v>14</v>
      </c>
    </row>
    <row r="19" spans="2:7" ht="15" customHeight="1" x14ac:dyDescent="0.2">
      <c r="B19" s="9" t="s">
        <v>15</v>
      </c>
    </row>
    <row r="20" spans="2:7" ht="15" customHeight="1" x14ac:dyDescent="0.2">
      <c r="B20" s="9" t="s">
        <v>16</v>
      </c>
    </row>
    <row r="21" spans="2:7" ht="15" customHeight="1" x14ac:dyDescent="0.2"/>
    <row r="22" spans="2:7" ht="15" customHeight="1" x14ac:dyDescent="0.2">
      <c r="B22" s="22" t="s">
        <v>3</v>
      </c>
    </row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workbookViewId="0">
      <selection activeCell="H16" sqref="H16"/>
    </sheetView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  <c r="G8" s="12"/>
    </row>
    <row r="9" spans="2:8" ht="15" customHeight="1" x14ac:dyDescent="0.25">
      <c r="B9" s="11" t="s">
        <v>5</v>
      </c>
      <c r="C9" s="12"/>
      <c r="D9" s="12"/>
      <c r="E9" s="12"/>
      <c r="F9" s="12"/>
      <c r="G9" s="12"/>
    </row>
    <row r="10" spans="2:8" ht="15" customHeight="1" x14ac:dyDescent="0.25">
      <c r="B10" s="11" t="s">
        <v>34</v>
      </c>
      <c r="C10" s="12"/>
      <c r="D10" s="12"/>
      <c r="E10" s="12"/>
      <c r="F10" s="12"/>
      <c r="G10" s="12"/>
    </row>
    <row r="11" spans="2:8" ht="15" customHeight="1" x14ac:dyDescent="0.2">
      <c r="C11" s="12"/>
      <c r="D11" s="12"/>
      <c r="E11" s="12"/>
      <c r="F11" s="12"/>
      <c r="G11" s="12"/>
    </row>
    <row r="12" spans="2:8" ht="15" customHeight="1" x14ac:dyDescent="0.2">
      <c r="B12" s="13" t="s">
        <v>21</v>
      </c>
      <c r="C12" s="14"/>
      <c r="D12" s="14"/>
      <c r="E12" s="14"/>
      <c r="F12" s="14"/>
      <c r="G12" s="14"/>
    </row>
    <row r="13" spans="2:8" ht="15" customHeight="1" x14ac:dyDescent="0.2">
      <c r="B13" s="15" t="s">
        <v>1</v>
      </c>
      <c r="C13" s="28" t="s">
        <v>7</v>
      </c>
      <c r="D13" s="28" t="s">
        <v>68</v>
      </c>
      <c r="E13" s="28" t="s">
        <v>77</v>
      </c>
      <c r="F13" s="28" t="s">
        <v>82</v>
      </c>
      <c r="G13" s="28" t="s">
        <v>86</v>
      </c>
      <c r="H13" s="82" t="s">
        <v>90</v>
      </c>
    </row>
    <row r="14" spans="2:8" ht="15" customHeight="1" x14ac:dyDescent="0.2">
      <c r="B14" s="45" t="s">
        <v>8</v>
      </c>
      <c r="C14" s="61">
        <v>8.41</v>
      </c>
      <c r="D14" s="61">
        <v>12.12</v>
      </c>
      <c r="E14" s="61">
        <v>9.92</v>
      </c>
      <c r="F14" s="61">
        <v>9.58</v>
      </c>
      <c r="G14" s="61">
        <v>11.12</v>
      </c>
      <c r="H14" s="49">
        <v>13.03</v>
      </c>
    </row>
    <row r="15" spans="2:8" ht="15" customHeight="1" x14ac:dyDescent="0.2">
      <c r="B15" s="45" t="s">
        <v>9</v>
      </c>
      <c r="C15" s="61">
        <v>6.92</v>
      </c>
      <c r="D15" s="62">
        <v>7</v>
      </c>
      <c r="E15" s="62">
        <v>6.16</v>
      </c>
      <c r="F15" s="62">
        <v>7.29</v>
      </c>
      <c r="G15" s="62">
        <v>8.56</v>
      </c>
      <c r="H15" s="49">
        <v>9.07</v>
      </c>
    </row>
    <row r="16" spans="2:8" ht="15" customHeight="1" x14ac:dyDescent="0.2">
      <c r="B16" s="59" t="s">
        <v>2</v>
      </c>
      <c r="C16" s="63">
        <v>7.2</v>
      </c>
      <c r="D16" s="63">
        <v>7.89</v>
      </c>
      <c r="E16" s="63">
        <v>6.79</v>
      </c>
      <c r="F16" s="63">
        <v>7.64</v>
      </c>
      <c r="G16" s="63">
        <v>8.94</v>
      </c>
      <c r="H16" s="63">
        <v>9.58</v>
      </c>
    </row>
    <row r="17" spans="2:7" ht="15" customHeight="1" x14ac:dyDescent="0.2">
      <c r="B17" s="19"/>
      <c r="C17" s="26"/>
      <c r="D17" s="26"/>
      <c r="E17" s="26"/>
      <c r="F17" s="26"/>
      <c r="G17" s="26"/>
    </row>
    <row r="18" spans="2:7" ht="15" customHeight="1" x14ac:dyDescent="0.2">
      <c r="B18" s="9" t="s">
        <v>17</v>
      </c>
    </row>
    <row r="19" spans="2:7" ht="15" customHeight="1" x14ac:dyDescent="0.2"/>
    <row r="20" spans="2:7" ht="15" customHeight="1" x14ac:dyDescent="0.2">
      <c r="B20" s="22" t="s">
        <v>3</v>
      </c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showGridLines="0" workbookViewId="0">
      <selection activeCell="E22" sqref="E22"/>
    </sheetView>
  </sheetViews>
  <sheetFormatPr baseColWidth="10" defaultColWidth="9.140625" defaultRowHeight="12.75" x14ac:dyDescent="0.2"/>
  <cols>
    <col min="1" max="1" width="3.7109375" style="9" customWidth="1"/>
    <col min="2" max="2" width="28.140625" style="9" customWidth="1"/>
    <col min="3" max="17" width="15.7109375" style="9" customWidth="1"/>
    <col min="18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92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/>
      <c r="C12" s="88" t="s">
        <v>36</v>
      </c>
      <c r="D12" s="88"/>
      <c r="E12" s="88"/>
      <c r="F12" s="88"/>
      <c r="G12" s="88"/>
    </row>
    <row r="13" spans="2:7" ht="15" customHeight="1" x14ac:dyDescent="0.2">
      <c r="B13" s="15" t="s">
        <v>1</v>
      </c>
      <c r="C13" s="28" t="s">
        <v>37</v>
      </c>
      <c r="D13" s="28" t="s">
        <v>38</v>
      </c>
      <c r="E13" s="28" t="s">
        <v>39</v>
      </c>
      <c r="F13" s="28" t="s">
        <v>40</v>
      </c>
      <c r="G13" s="28" t="s">
        <v>35</v>
      </c>
    </row>
    <row r="14" spans="2:7" ht="15" customHeight="1" x14ac:dyDescent="0.2">
      <c r="B14" s="45" t="s">
        <v>8</v>
      </c>
      <c r="C14" s="57">
        <v>2</v>
      </c>
      <c r="D14" s="57">
        <v>3</v>
      </c>
      <c r="E14" s="57">
        <v>7</v>
      </c>
      <c r="F14" s="58">
        <v>5</v>
      </c>
      <c r="G14" s="58">
        <v>17</v>
      </c>
    </row>
    <row r="15" spans="2:7" ht="15" customHeight="1" x14ac:dyDescent="0.2">
      <c r="B15" s="45" t="s">
        <v>9</v>
      </c>
      <c r="C15" s="57">
        <v>3</v>
      </c>
      <c r="D15" s="57">
        <v>3</v>
      </c>
      <c r="E15" s="57">
        <v>15</v>
      </c>
      <c r="F15" s="58">
        <v>5</v>
      </c>
      <c r="G15" s="58">
        <v>26</v>
      </c>
    </row>
    <row r="16" spans="2:7" ht="15" customHeight="1" x14ac:dyDescent="0.2">
      <c r="B16" s="59" t="s">
        <v>2</v>
      </c>
      <c r="C16" s="60">
        <v>5</v>
      </c>
      <c r="D16" s="60">
        <v>6</v>
      </c>
      <c r="E16" s="60">
        <v>22</v>
      </c>
      <c r="F16" s="60">
        <v>10</v>
      </c>
      <c r="G16" s="60">
        <v>43</v>
      </c>
    </row>
    <row r="17" spans="2:7" ht="15" customHeight="1" x14ac:dyDescent="0.2">
      <c r="B17" s="19"/>
      <c r="C17" s="26"/>
      <c r="D17" s="26"/>
      <c r="E17" s="26"/>
      <c r="F17" s="26"/>
      <c r="G17" s="26"/>
    </row>
    <row r="18" spans="2:7" ht="15" customHeight="1" x14ac:dyDescent="0.2">
      <c r="C18" s="37"/>
      <c r="D18" s="37"/>
      <c r="E18" s="37"/>
      <c r="F18" s="37"/>
      <c r="G18" s="37"/>
    </row>
    <row r="19" spans="2:7" ht="15" customHeight="1" x14ac:dyDescent="0.2">
      <c r="B19" s="22" t="s">
        <v>3</v>
      </c>
    </row>
    <row r="20" spans="2:7" ht="15" customHeight="1" x14ac:dyDescent="0.2"/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</sheetData>
  <mergeCells count="1">
    <mergeCell ref="C12:G12"/>
  </mergeCells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workbookViewId="0">
      <selection activeCell="G21" sqref="G21"/>
    </sheetView>
  </sheetViews>
  <sheetFormatPr baseColWidth="10" defaultColWidth="9.140625" defaultRowHeight="12.75" x14ac:dyDescent="0.2"/>
  <cols>
    <col min="1" max="1" width="3.7109375" style="9" customWidth="1"/>
    <col min="2" max="2" width="27.28515625" style="9" customWidth="1"/>
    <col min="3" max="17" width="15.7109375" style="9" customWidth="1"/>
    <col min="18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93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/>
      <c r="C12" s="88" t="s">
        <v>45</v>
      </c>
      <c r="D12" s="88"/>
      <c r="E12" s="88"/>
      <c r="F12" s="88"/>
      <c r="G12" s="88"/>
    </row>
    <row r="13" spans="2:7" ht="30" customHeight="1" x14ac:dyDescent="0.2">
      <c r="B13" s="15" t="s">
        <v>1</v>
      </c>
      <c r="C13" s="28" t="s">
        <v>41</v>
      </c>
      <c r="D13" s="28" t="s">
        <v>42</v>
      </c>
      <c r="E13" s="28" t="s">
        <v>43</v>
      </c>
      <c r="F13" s="28" t="s">
        <v>44</v>
      </c>
      <c r="G13" s="28" t="s">
        <v>35</v>
      </c>
    </row>
    <row r="14" spans="2:7" ht="15" customHeight="1" x14ac:dyDescent="0.2">
      <c r="B14" s="45" t="s">
        <v>8</v>
      </c>
      <c r="C14" s="57">
        <v>540</v>
      </c>
      <c r="D14" s="57">
        <v>45</v>
      </c>
      <c r="E14" s="57">
        <v>0</v>
      </c>
      <c r="F14" s="58">
        <v>140</v>
      </c>
      <c r="G14" s="58">
        <v>725</v>
      </c>
    </row>
    <row r="15" spans="2:7" ht="15" customHeight="1" x14ac:dyDescent="0.2">
      <c r="B15" s="45" t="s">
        <v>9</v>
      </c>
      <c r="C15" s="57">
        <v>572</v>
      </c>
      <c r="D15" s="57">
        <v>945</v>
      </c>
      <c r="E15" s="57">
        <v>90</v>
      </c>
      <c r="F15" s="58">
        <v>802</v>
      </c>
      <c r="G15" s="58">
        <v>2409</v>
      </c>
    </row>
    <row r="16" spans="2:7" ht="15" customHeight="1" x14ac:dyDescent="0.2">
      <c r="B16" s="59" t="s">
        <v>2</v>
      </c>
      <c r="C16" s="60">
        <f>+C14+C15</f>
        <v>1112</v>
      </c>
      <c r="D16" s="60">
        <f>+D14+D15</f>
        <v>990</v>
      </c>
      <c r="E16" s="60">
        <f>+E14+E15</f>
        <v>90</v>
      </c>
      <c r="F16" s="60">
        <f>+F14+F15</f>
        <v>942</v>
      </c>
      <c r="G16" s="60">
        <v>3134</v>
      </c>
    </row>
    <row r="17" spans="2:7" ht="15" customHeight="1" x14ac:dyDescent="0.2">
      <c r="B17" s="19"/>
      <c r="C17" s="26"/>
      <c r="D17" s="26"/>
      <c r="E17" s="26"/>
      <c r="F17" s="26"/>
      <c r="G17" s="26"/>
    </row>
    <row r="18" spans="2:7" ht="15" customHeight="1" x14ac:dyDescent="0.2"/>
    <row r="19" spans="2:7" ht="15" customHeight="1" x14ac:dyDescent="0.2">
      <c r="B19" s="22" t="s">
        <v>3</v>
      </c>
    </row>
    <row r="20" spans="2:7" ht="15" customHeight="1" x14ac:dyDescent="0.2"/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</sheetData>
  <mergeCells count="1">
    <mergeCell ref="C12:G12"/>
  </mergeCells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41"/>
  <sheetViews>
    <sheetView showGridLines="0" workbookViewId="0">
      <selection activeCell="H17" sqref="H17"/>
    </sheetView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17" width="15.7109375" style="9" customWidth="1"/>
    <col min="18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  <c r="G8" s="12"/>
    </row>
    <row r="9" spans="2:8" ht="15" customHeight="1" x14ac:dyDescent="0.25">
      <c r="B9" s="11" t="s">
        <v>76</v>
      </c>
      <c r="C9" s="12"/>
      <c r="D9" s="12"/>
      <c r="E9" s="12"/>
      <c r="F9" s="12"/>
      <c r="G9" s="12"/>
    </row>
    <row r="10" spans="2:8" ht="15" customHeight="1" x14ac:dyDescent="0.25">
      <c r="B10" s="11" t="s">
        <v>83</v>
      </c>
      <c r="C10" s="12"/>
      <c r="D10" s="12"/>
      <c r="E10" s="12"/>
      <c r="F10" s="12"/>
      <c r="G10" s="12"/>
    </row>
    <row r="11" spans="2:8" ht="15" customHeight="1" x14ac:dyDescent="0.25">
      <c r="B11" s="11" t="s">
        <v>50</v>
      </c>
      <c r="C11" s="12"/>
      <c r="D11" s="12"/>
      <c r="E11" s="12"/>
      <c r="F11" s="12"/>
      <c r="G11" s="12"/>
    </row>
    <row r="12" spans="2:8" ht="15" customHeight="1" x14ac:dyDescent="0.2">
      <c r="C12" s="12"/>
      <c r="D12" s="12"/>
      <c r="E12" s="12"/>
      <c r="F12" s="12"/>
      <c r="G12" s="12"/>
    </row>
    <row r="13" spans="2:8" ht="15" customHeight="1" x14ac:dyDescent="0.2">
      <c r="B13" s="13" t="s">
        <v>21</v>
      </c>
      <c r="C13" s="14"/>
      <c r="D13" s="14"/>
      <c r="E13" s="14"/>
      <c r="F13" s="14"/>
      <c r="G13" s="14"/>
    </row>
    <row r="14" spans="2:8" ht="15" customHeight="1" x14ac:dyDescent="0.2">
      <c r="B14" s="15" t="s">
        <v>1</v>
      </c>
      <c r="C14" s="28" t="s">
        <v>7</v>
      </c>
      <c r="D14" s="28" t="s">
        <v>68</v>
      </c>
      <c r="E14" s="28" t="s">
        <v>77</v>
      </c>
      <c r="F14" s="28" t="s">
        <v>82</v>
      </c>
      <c r="G14" s="28" t="s">
        <v>86</v>
      </c>
      <c r="H14" s="82" t="s">
        <v>90</v>
      </c>
    </row>
    <row r="15" spans="2:8" ht="15" customHeight="1" x14ac:dyDescent="0.2">
      <c r="B15" s="45" t="s">
        <v>18</v>
      </c>
      <c r="C15" s="49">
        <v>5.25</v>
      </c>
      <c r="D15" s="49">
        <v>-2.08</v>
      </c>
      <c r="E15" s="49">
        <v>3.23</v>
      </c>
      <c r="F15" s="56">
        <v>0.4</v>
      </c>
      <c r="G15" s="56">
        <v>-8.15</v>
      </c>
      <c r="H15" s="49">
        <v>0.02</v>
      </c>
    </row>
    <row r="16" spans="2:8" ht="15" customHeight="1" x14ac:dyDescent="0.2">
      <c r="B16" s="45" t="s">
        <v>19</v>
      </c>
      <c r="C16" s="49">
        <v>-7.29</v>
      </c>
      <c r="D16" s="49">
        <v>11.66</v>
      </c>
      <c r="E16" s="49">
        <v>-3.14</v>
      </c>
      <c r="F16" s="49">
        <v>-4.25</v>
      </c>
      <c r="G16" s="49">
        <v>-12.73</v>
      </c>
      <c r="H16" s="49">
        <v>0.03</v>
      </c>
    </row>
    <row r="17" spans="2:7" ht="15" customHeight="1" x14ac:dyDescent="0.2">
      <c r="B17" s="20"/>
      <c r="C17" s="21"/>
      <c r="D17" s="21"/>
      <c r="E17" s="21"/>
    </row>
    <row r="18" spans="2:7" ht="15" customHeight="1" x14ac:dyDescent="0.2">
      <c r="B18" s="9" t="s">
        <v>14</v>
      </c>
    </row>
    <row r="19" spans="2:7" ht="15" customHeight="1" x14ac:dyDescent="0.2">
      <c r="B19" s="9" t="s">
        <v>15</v>
      </c>
    </row>
    <row r="20" spans="2:7" ht="15" customHeight="1" x14ac:dyDescent="0.2">
      <c r="B20" s="9" t="s">
        <v>16</v>
      </c>
    </row>
    <row r="21" spans="2:7" ht="15" customHeight="1" x14ac:dyDescent="0.2"/>
    <row r="22" spans="2:7" ht="15" customHeight="1" x14ac:dyDescent="0.2">
      <c r="B22" s="9" t="s">
        <v>87</v>
      </c>
    </row>
    <row r="23" spans="2:7" ht="15" customHeight="1" x14ac:dyDescent="0.2"/>
    <row r="24" spans="2:7" ht="15" customHeight="1" x14ac:dyDescent="0.2">
      <c r="B24" s="22" t="s">
        <v>3</v>
      </c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>
      <c r="C29" s="23"/>
      <c r="D29" s="23"/>
      <c r="E29" s="23"/>
      <c r="F29" s="23"/>
      <c r="G29" s="23"/>
    </row>
    <row r="30" spans="2:7" ht="15" customHeight="1" x14ac:dyDescent="0.2"/>
    <row r="31" spans="2:7" ht="15" customHeight="1" x14ac:dyDescent="0.2">
      <c r="C31" s="23"/>
      <c r="D31" s="23"/>
      <c r="E31" s="23"/>
      <c r="F31" s="23"/>
      <c r="G31" s="23"/>
    </row>
    <row r="32" spans="2:7" ht="15" customHeight="1" x14ac:dyDescent="0.2"/>
    <row r="33" spans="3:7" ht="15" customHeight="1" x14ac:dyDescent="0.2"/>
    <row r="34" spans="3:7" ht="15" customHeight="1" x14ac:dyDescent="0.2"/>
    <row r="35" spans="3:7" ht="15" customHeight="1" x14ac:dyDescent="0.2"/>
    <row r="36" spans="3:7" ht="15" customHeight="1" x14ac:dyDescent="0.2">
      <c r="C36" s="23"/>
      <c r="D36" s="23"/>
      <c r="E36" s="23"/>
      <c r="F36" s="23"/>
      <c r="G36" s="23"/>
    </row>
    <row r="37" spans="3:7" ht="15" customHeight="1" x14ac:dyDescent="0.2"/>
    <row r="38" spans="3:7" ht="15" customHeight="1" x14ac:dyDescent="0.2">
      <c r="C38" s="23"/>
      <c r="D38" s="23"/>
      <c r="E38" s="23"/>
      <c r="F38" s="23"/>
      <c r="G38" s="23"/>
    </row>
    <row r="39" spans="3:7" ht="15" customHeight="1" x14ac:dyDescent="0.2"/>
    <row r="40" spans="3:7" ht="15" customHeight="1" x14ac:dyDescent="0.2"/>
    <row r="41" spans="3:7" ht="15" customHeight="1" x14ac:dyDescent="0.2"/>
  </sheetData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40"/>
  <sheetViews>
    <sheetView showGridLines="0" workbookViewId="0">
      <selection activeCell="H17" sqref="H17"/>
    </sheetView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8" width="15.7109375" style="9" customWidth="1"/>
    <col min="9" max="9" width="16.7109375" style="9" customWidth="1"/>
    <col min="10" max="17" width="15.7109375" style="9" customWidth="1"/>
    <col min="18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  <c r="G8" s="12"/>
    </row>
    <row r="9" spans="2:8" ht="15" customHeight="1" x14ac:dyDescent="0.25">
      <c r="B9" s="11" t="s">
        <v>52</v>
      </c>
      <c r="C9" s="12"/>
      <c r="D9" s="12"/>
      <c r="E9" s="12"/>
      <c r="F9" s="12"/>
      <c r="G9" s="12"/>
    </row>
    <row r="10" spans="2:8" ht="15" customHeight="1" x14ac:dyDescent="0.25">
      <c r="B10" s="11" t="s">
        <v>81</v>
      </c>
      <c r="C10" s="12"/>
      <c r="D10" s="12"/>
      <c r="E10" s="12"/>
      <c r="F10" s="12"/>
      <c r="G10" s="12"/>
    </row>
    <row r="11" spans="2:8" ht="15" customHeight="1" x14ac:dyDescent="0.25">
      <c r="B11" s="11" t="s">
        <v>51</v>
      </c>
      <c r="C11" s="12"/>
      <c r="D11" s="12"/>
      <c r="E11" s="12"/>
      <c r="F11" s="12"/>
      <c r="G11" s="12"/>
    </row>
    <row r="12" spans="2:8" ht="15" customHeight="1" x14ac:dyDescent="0.2">
      <c r="C12" s="12"/>
      <c r="D12" s="12"/>
      <c r="E12" s="12"/>
      <c r="F12" s="12"/>
      <c r="G12" s="12"/>
    </row>
    <row r="13" spans="2:8" ht="15" customHeight="1" x14ac:dyDescent="0.2">
      <c r="B13" s="13" t="s">
        <v>21</v>
      </c>
      <c r="C13" s="14"/>
      <c r="D13" s="14"/>
      <c r="E13" s="14"/>
      <c r="F13" s="14"/>
      <c r="G13" s="14"/>
    </row>
    <row r="14" spans="2:8" ht="15" customHeight="1" x14ac:dyDescent="0.2">
      <c r="B14" s="15" t="s">
        <v>1</v>
      </c>
      <c r="C14" s="28" t="s">
        <v>7</v>
      </c>
      <c r="D14" s="28" t="s">
        <v>68</v>
      </c>
      <c r="E14" s="28" t="s">
        <v>77</v>
      </c>
      <c r="F14" s="28" t="s">
        <v>82</v>
      </c>
      <c r="G14" s="28" t="s">
        <v>86</v>
      </c>
      <c r="H14" s="82" t="s">
        <v>90</v>
      </c>
    </row>
    <row r="15" spans="2:8" ht="15" customHeight="1" x14ac:dyDescent="0.2">
      <c r="B15" s="45" t="s">
        <v>18</v>
      </c>
      <c r="C15" s="49">
        <v>6.32</v>
      </c>
      <c r="D15" s="43">
        <v>-1.1200000000000001</v>
      </c>
      <c r="E15" s="43">
        <v>3.07</v>
      </c>
      <c r="F15" s="55">
        <v>0.66873166947877527</v>
      </c>
      <c r="G15" s="55">
        <v>-7.51</v>
      </c>
      <c r="H15" s="49">
        <v>0.47</v>
      </c>
    </row>
    <row r="16" spans="2:8" ht="15" customHeight="1" x14ac:dyDescent="0.2">
      <c r="B16" s="45" t="s">
        <v>19</v>
      </c>
      <c r="C16" s="49">
        <v>-0.47</v>
      </c>
      <c r="D16" s="43">
        <v>6.87</v>
      </c>
      <c r="E16" s="43">
        <v>-0.43</v>
      </c>
      <c r="F16" s="55">
        <v>-3.2635786438858201</v>
      </c>
      <c r="G16" s="55">
        <v>-14.3</v>
      </c>
      <c r="H16" s="49">
        <v>-9.59</v>
      </c>
    </row>
    <row r="17" spans="2:5" ht="15" customHeight="1" x14ac:dyDescent="0.2">
      <c r="B17" s="20"/>
      <c r="C17" s="21"/>
      <c r="D17" s="21"/>
      <c r="E17" s="21"/>
    </row>
    <row r="18" spans="2:5" ht="15" customHeight="1" x14ac:dyDescent="0.2">
      <c r="B18" s="9" t="s">
        <v>14</v>
      </c>
    </row>
    <row r="19" spans="2:5" ht="15" customHeight="1" x14ac:dyDescent="0.2">
      <c r="B19" s="9" t="s">
        <v>15</v>
      </c>
    </row>
    <row r="20" spans="2:5" ht="15" customHeight="1" x14ac:dyDescent="0.2">
      <c r="B20" s="9" t="s">
        <v>16</v>
      </c>
    </row>
    <row r="21" spans="2:5" ht="15" customHeight="1" x14ac:dyDescent="0.2"/>
    <row r="22" spans="2:5" ht="15" customHeight="1" x14ac:dyDescent="0.2">
      <c r="B22" s="9" t="s">
        <v>87</v>
      </c>
    </row>
    <row r="23" spans="2:5" ht="15" customHeight="1" x14ac:dyDescent="0.2"/>
    <row r="24" spans="2:5" ht="15" customHeight="1" x14ac:dyDescent="0.2">
      <c r="B24" s="22" t="s">
        <v>3</v>
      </c>
    </row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29"/>
  <sheetViews>
    <sheetView showGridLines="0" topLeftCell="B1" zoomScaleNormal="100" workbookViewId="0">
      <selection activeCell="I20" sqref="I20"/>
    </sheetView>
  </sheetViews>
  <sheetFormatPr baseColWidth="10" defaultColWidth="9.140625" defaultRowHeight="12.75" x14ac:dyDescent="0.2"/>
  <cols>
    <col min="1" max="1" width="3.7109375" style="9" customWidth="1"/>
    <col min="2" max="2" width="38.28515625" style="9" customWidth="1"/>
    <col min="3" max="4" width="15.7109375" style="9" customWidth="1"/>
    <col min="5" max="5" width="17.140625" style="9" customWidth="1"/>
    <col min="6" max="6" width="15.7109375" style="9" customWidth="1"/>
    <col min="7" max="7" width="15.7109375" style="9" hidden="1" customWidth="1"/>
    <col min="8" max="16" width="15.7109375" style="9" customWidth="1"/>
    <col min="17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</row>
    <row r="9" spans="2:8" ht="15" customHeight="1" x14ac:dyDescent="0.25">
      <c r="B9" s="11" t="s">
        <v>52</v>
      </c>
      <c r="C9" s="12"/>
      <c r="D9" s="12"/>
      <c r="E9" s="12"/>
      <c r="F9" s="12"/>
    </row>
    <row r="10" spans="2:8" ht="15" customHeight="1" x14ac:dyDescent="0.25">
      <c r="B10" s="11" t="s">
        <v>81</v>
      </c>
      <c r="C10" s="12"/>
      <c r="D10" s="12"/>
      <c r="E10" s="12"/>
      <c r="F10" s="12"/>
    </row>
    <row r="11" spans="2:8" ht="15" customHeight="1" x14ac:dyDescent="0.25">
      <c r="B11" s="11" t="s">
        <v>95</v>
      </c>
      <c r="C11" s="12"/>
      <c r="D11" s="12"/>
      <c r="E11" s="12"/>
      <c r="F11" s="12"/>
    </row>
    <row r="12" spans="2:8" ht="15" customHeight="1" x14ac:dyDescent="0.2">
      <c r="B12" s="13"/>
      <c r="C12" s="14"/>
      <c r="D12" s="14"/>
      <c r="E12" s="14"/>
      <c r="F12" s="14"/>
    </row>
    <row r="13" spans="2:8" ht="40.15" customHeight="1" x14ac:dyDescent="0.2">
      <c r="B13" s="15" t="s">
        <v>1</v>
      </c>
      <c r="C13" s="28" t="s">
        <v>41</v>
      </c>
      <c r="D13" s="28" t="s">
        <v>42</v>
      </c>
      <c r="E13" s="28" t="s">
        <v>69</v>
      </c>
      <c r="F13" s="28" t="s">
        <v>35</v>
      </c>
      <c r="G13" s="82" t="s">
        <v>94</v>
      </c>
    </row>
    <row r="14" spans="2:8" ht="30" customHeight="1" x14ac:dyDescent="0.2">
      <c r="B14" s="53" t="s">
        <v>53</v>
      </c>
      <c r="C14" s="29"/>
      <c r="D14" s="29"/>
      <c r="E14" s="29"/>
      <c r="F14" s="29"/>
      <c r="G14" s="84">
        <f>+Tabla234151617[[#This Row],[Personal de dirección]]+Tabla234151617[[#This Row],[Empleados ]]+Tabla234151617[[#This Row],[Otro personal (incluidos colaboradores)]]</f>
        <v>0</v>
      </c>
    </row>
    <row r="15" spans="2:8" ht="15" customHeight="1" x14ac:dyDescent="0.2">
      <c r="B15" s="45" t="s">
        <v>54</v>
      </c>
      <c r="C15" s="46">
        <v>17</v>
      </c>
      <c r="D15" s="46">
        <v>5</v>
      </c>
      <c r="E15" s="46">
        <v>3</v>
      </c>
      <c r="F15" s="46">
        <v>25</v>
      </c>
      <c r="G15" s="84"/>
    </row>
    <row r="16" spans="2:8" ht="15" customHeight="1" x14ac:dyDescent="0.2">
      <c r="B16" s="45" t="s">
        <v>55</v>
      </c>
      <c r="C16" s="46">
        <v>34</v>
      </c>
      <c r="D16" s="46">
        <v>36</v>
      </c>
      <c r="E16" s="46">
        <v>47</v>
      </c>
      <c r="F16" s="46">
        <v>117</v>
      </c>
      <c r="G16" s="84"/>
      <c r="H16" s="37"/>
    </row>
    <row r="17" spans="2:8" ht="15" customHeight="1" thickBot="1" x14ac:dyDescent="0.25">
      <c r="B17" s="54" t="s">
        <v>56</v>
      </c>
      <c r="C17" s="83">
        <v>51</v>
      </c>
      <c r="D17" s="83">
        <v>41</v>
      </c>
      <c r="E17" s="47">
        <v>50</v>
      </c>
      <c r="F17" s="47">
        <v>142</v>
      </c>
      <c r="G17" s="84"/>
    </row>
    <row r="18" spans="2:8" ht="45" customHeight="1" x14ac:dyDescent="0.2">
      <c r="B18" s="53" t="s">
        <v>57</v>
      </c>
      <c r="C18" s="48"/>
      <c r="D18" s="48"/>
      <c r="E18" s="48"/>
      <c r="F18" s="48"/>
      <c r="G18" s="84">
        <f>+Tabla234151617[[#This Row],[Personal de dirección]]+Tabla234151617[[#This Row],[Empleados ]]+Tabla234151617[[#This Row],[Otro personal (incluidos colaboradores)]]</f>
        <v>0</v>
      </c>
    </row>
    <row r="19" spans="2:8" ht="24" customHeight="1" x14ac:dyDescent="0.2">
      <c r="B19" s="45" t="s">
        <v>54</v>
      </c>
      <c r="C19" s="48">
        <v>21</v>
      </c>
      <c r="D19" s="48">
        <v>16</v>
      </c>
      <c r="E19" s="48">
        <v>29</v>
      </c>
      <c r="F19" s="49">
        <v>66</v>
      </c>
      <c r="G19" s="84">
        <f>+Tabla234151617[[#This Row],[Personal de dirección]]+Tabla234151617[[#This Row],[Empleados ]]+Tabla234151617[[#This Row],[Otro personal (incluidos colaboradores)]]</f>
        <v>66</v>
      </c>
    </row>
    <row r="20" spans="2:8" ht="15" customHeight="1" x14ac:dyDescent="0.2">
      <c r="B20" s="45" t="s">
        <v>55</v>
      </c>
      <c r="C20" s="48">
        <v>79</v>
      </c>
      <c r="D20" s="48">
        <v>198</v>
      </c>
      <c r="E20" s="48">
        <v>489</v>
      </c>
      <c r="F20" s="49">
        <v>766</v>
      </c>
      <c r="G20" s="84">
        <f>+Tabla234151617[[#This Row],[Personal de dirección]]+Tabla234151617[[#This Row],[Empleados ]]+Tabla234151617[[#This Row],[Otro personal (incluidos colaboradores)]]</f>
        <v>766</v>
      </c>
      <c r="H20" s="37"/>
    </row>
    <row r="21" spans="2:8" ht="15" customHeight="1" thickBot="1" x14ac:dyDescent="0.25">
      <c r="B21" s="54" t="s">
        <v>56</v>
      </c>
      <c r="C21" s="50">
        <v>100</v>
      </c>
      <c r="D21" s="50">
        <v>214</v>
      </c>
      <c r="E21" s="47">
        <v>518</v>
      </c>
      <c r="F21" s="47">
        <v>832</v>
      </c>
      <c r="G21" s="84">
        <f>+Tabla234151617[[#This Row],[Personal de dirección]]+Tabla234151617[[#This Row],[Empleados ]]+Tabla234151617[[#This Row],[Otro personal (incluidos colaboradores)]]</f>
        <v>832</v>
      </c>
    </row>
    <row r="22" spans="2:8" ht="15" customHeight="1" x14ac:dyDescent="0.2">
      <c r="B22" s="52" t="s">
        <v>2</v>
      </c>
      <c r="C22" s="51">
        <v>151</v>
      </c>
      <c r="D22" s="51">
        <v>255</v>
      </c>
      <c r="E22" s="51">
        <v>568</v>
      </c>
      <c r="F22" s="51">
        <v>974</v>
      </c>
      <c r="G22" s="84">
        <f>+Tabla234151617[[#This Row],[Personal de dirección]]+Tabla234151617[[#This Row],[Empleados ]]+Tabla234151617[[#This Row],[Otro personal (incluidos colaboradores)]]</f>
        <v>974</v>
      </c>
    </row>
    <row r="23" spans="2:8" ht="15" customHeight="1" x14ac:dyDescent="0.2"/>
    <row r="24" spans="2:8" ht="15" customHeight="1" x14ac:dyDescent="0.2">
      <c r="B24" s="22" t="s">
        <v>3</v>
      </c>
    </row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</sheetData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40"/>
  <sheetViews>
    <sheetView showGridLines="0" workbookViewId="0">
      <selection activeCell="B22" sqref="B22"/>
    </sheetView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3" width="15.7109375" style="9" customWidth="1"/>
    <col min="4" max="4" width="18.85546875" style="9" customWidth="1"/>
    <col min="5" max="17" width="15.7109375" style="9" customWidth="1"/>
    <col min="18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>
      <c r="B5" s="40"/>
    </row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  <c r="G8" s="12"/>
    </row>
    <row r="9" spans="2:8" ht="15" customHeight="1" x14ac:dyDescent="0.25">
      <c r="B9" s="11" t="s">
        <v>52</v>
      </c>
      <c r="C9" s="12"/>
      <c r="D9" s="12"/>
      <c r="E9" s="12"/>
      <c r="F9" s="12"/>
      <c r="G9" s="12"/>
    </row>
    <row r="10" spans="2:8" ht="15" customHeight="1" x14ac:dyDescent="0.25">
      <c r="B10" s="11" t="s">
        <v>81</v>
      </c>
      <c r="C10" s="12"/>
      <c r="D10" s="12"/>
      <c r="E10" s="12"/>
      <c r="F10" s="12"/>
      <c r="G10" s="12"/>
    </row>
    <row r="11" spans="2:8" ht="15" customHeight="1" x14ac:dyDescent="0.25">
      <c r="B11" s="11" t="s">
        <v>58</v>
      </c>
      <c r="C11" s="12"/>
      <c r="D11" s="12"/>
      <c r="E11" s="12"/>
      <c r="F11" s="12"/>
      <c r="G11" s="12"/>
    </row>
    <row r="12" spans="2:8" ht="15" customHeight="1" x14ac:dyDescent="0.2">
      <c r="C12" s="12"/>
      <c r="D12" s="12"/>
      <c r="E12" s="12"/>
      <c r="F12" s="12"/>
      <c r="G12" s="12"/>
    </row>
    <row r="13" spans="2:8" ht="15" customHeight="1" x14ac:dyDescent="0.2">
      <c r="B13" s="13" t="s">
        <v>21</v>
      </c>
      <c r="C13" s="14"/>
      <c r="D13" s="14"/>
      <c r="E13" s="14"/>
      <c r="F13" s="14"/>
      <c r="G13" s="14"/>
    </row>
    <row r="14" spans="2:8" ht="15" customHeight="1" x14ac:dyDescent="0.2">
      <c r="B14" s="15" t="s">
        <v>1</v>
      </c>
      <c r="C14" s="28" t="s">
        <v>7</v>
      </c>
      <c r="D14" s="28" t="s">
        <v>68</v>
      </c>
      <c r="E14" s="28" t="s">
        <v>77</v>
      </c>
      <c r="F14" s="28" t="s">
        <v>82</v>
      </c>
      <c r="G14" s="28" t="s">
        <v>86</v>
      </c>
      <c r="H14" s="82" t="s">
        <v>90</v>
      </c>
    </row>
    <row r="15" spans="2:8" ht="45" customHeight="1" x14ac:dyDescent="0.2">
      <c r="B15" s="44" t="s">
        <v>59</v>
      </c>
      <c r="C15" s="42">
        <v>0.06</v>
      </c>
      <c r="D15" s="42">
        <v>0.06</v>
      </c>
      <c r="E15" s="43">
        <v>0.05</v>
      </c>
      <c r="F15" s="43">
        <v>0.06</v>
      </c>
      <c r="G15" s="43">
        <v>7.0000000000000007E-2</v>
      </c>
      <c r="H15" s="43">
        <v>0.06</v>
      </c>
    </row>
    <row r="16" spans="2:8" ht="45" customHeight="1" x14ac:dyDescent="0.2">
      <c r="B16" s="45" t="s">
        <v>60</v>
      </c>
      <c r="C16" s="42">
        <v>0.27</v>
      </c>
      <c r="D16" s="42">
        <v>0.25</v>
      </c>
      <c r="E16" s="43">
        <v>0.27</v>
      </c>
      <c r="F16" s="43">
        <v>0.27</v>
      </c>
      <c r="G16" s="43">
        <v>0.25</v>
      </c>
      <c r="H16" s="43">
        <v>0.25</v>
      </c>
    </row>
    <row r="17" spans="2:7" ht="15" customHeight="1" x14ac:dyDescent="0.2">
      <c r="B17" s="31"/>
      <c r="C17" s="30"/>
      <c r="D17" s="30"/>
      <c r="E17" s="30"/>
      <c r="F17" s="30"/>
      <c r="G17" s="30"/>
    </row>
    <row r="18" spans="2:7" ht="15" customHeight="1" x14ac:dyDescent="0.2">
      <c r="B18" s="9" t="s">
        <v>78</v>
      </c>
    </row>
    <row r="19" spans="2:7" ht="15" customHeight="1" x14ac:dyDescent="0.2">
      <c r="B19" s="9" t="s">
        <v>79</v>
      </c>
    </row>
    <row r="20" spans="2:7" ht="15" customHeight="1" x14ac:dyDescent="0.2">
      <c r="B20" s="9" t="s">
        <v>80</v>
      </c>
    </row>
    <row r="21" spans="2:7" ht="15" customHeight="1" x14ac:dyDescent="0.2"/>
    <row r="22" spans="2:7" ht="15" customHeight="1" x14ac:dyDescent="0.2">
      <c r="B22" s="22" t="s">
        <v>3</v>
      </c>
    </row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>
      <c r="C27" s="32"/>
      <c r="D27" s="32"/>
      <c r="E27" s="32"/>
      <c r="F27" s="32"/>
      <c r="G27" s="32"/>
    </row>
    <row r="28" spans="2:7" ht="15" customHeight="1" x14ac:dyDescent="0.2">
      <c r="C28" s="32"/>
      <c r="D28" s="32"/>
      <c r="E28" s="32"/>
      <c r="F28" s="32"/>
      <c r="G28" s="32"/>
    </row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showGridLines="0" zoomScaleNormal="100" workbookViewId="0">
      <selection activeCell="D19" sqref="D19"/>
    </sheetView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5" width="15.7109375" style="9" customWidth="1"/>
    <col min="6" max="6" width="7.570312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6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0</v>
      </c>
      <c r="C12" s="14"/>
      <c r="D12" s="14"/>
      <c r="E12" s="14"/>
      <c r="F12" s="14"/>
      <c r="G12" s="14"/>
    </row>
    <row r="13" spans="2:7" ht="15" customHeight="1" x14ac:dyDescent="0.2">
      <c r="B13" s="15" t="s">
        <v>1</v>
      </c>
      <c r="C13" s="35" t="s">
        <v>86</v>
      </c>
      <c r="D13" s="35" t="s">
        <v>90</v>
      </c>
      <c r="E13" s="16" t="s">
        <v>91</v>
      </c>
    </row>
    <row r="14" spans="2:7" ht="15" customHeight="1" x14ac:dyDescent="0.2">
      <c r="B14" s="17" t="s">
        <v>8</v>
      </c>
      <c r="C14" s="18">
        <v>6046283.3500000006</v>
      </c>
      <c r="D14" s="18">
        <v>5500036.4300000016</v>
      </c>
      <c r="E14" s="73">
        <f>+(Tabla2[[#This Row],[2021]]/Tabla2[[#This Row],[2020]])-1</f>
        <v>-9.0344247594681293E-2</v>
      </c>
    </row>
    <row r="15" spans="2:7" ht="15" customHeight="1" x14ac:dyDescent="0.2">
      <c r="B15" s="17" t="s">
        <v>9</v>
      </c>
      <c r="C15" s="18">
        <v>29655815.02</v>
      </c>
      <c r="D15" s="18">
        <v>30369118.289999999</v>
      </c>
      <c r="E15" s="73">
        <f>+(Tabla2[[#This Row],[2021]]/Tabla2[[#This Row],[2020]])-1</f>
        <v>2.405272859703711E-2</v>
      </c>
    </row>
    <row r="16" spans="2:7" ht="15" customHeight="1" thickBot="1" x14ac:dyDescent="0.25">
      <c r="B16" s="25" t="s">
        <v>2</v>
      </c>
      <c r="C16" s="27">
        <v>35702098.369999997</v>
      </c>
      <c r="D16" s="27">
        <v>35869154.719999999</v>
      </c>
      <c r="E16" s="74">
        <f>+(Tabla2[[#This Row],[2021]]/Tabla2[[#This Row],[2020]])-1</f>
        <v>4.679174547913334E-3</v>
      </c>
    </row>
    <row r="17" spans="2:7" ht="15" customHeight="1" x14ac:dyDescent="0.2">
      <c r="B17" s="17" t="s">
        <v>10</v>
      </c>
      <c r="C17" s="18">
        <v>355663.72647058824</v>
      </c>
      <c r="D17" s="18">
        <v>323531.55470588244</v>
      </c>
      <c r="E17" s="73">
        <f>+(Tabla2[[#This Row],[2021]]/Tabla2[[#This Row],[2020]])-1</f>
        <v>-9.0344247594681182E-2</v>
      </c>
    </row>
    <row r="18" spans="2:7" ht="15" customHeight="1" x14ac:dyDescent="0.2">
      <c r="B18" s="17" t="s">
        <v>11</v>
      </c>
      <c r="C18" s="18">
        <v>1235658.9591666667</v>
      </c>
      <c r="D18" s="18">
        <v>1168043.011153846</v>
      </c>
      <c r="E18" s="75">
        <f>+(Tabla2[[#This Row],[2021]]/Tabla2[[#This Row],[2020]])-1</f>
        <v>-5.4720558218119608E-2</v>
      </c>
    </row>
    <row r="19" spans="2:7" ht="15" customHeight="1" x14ac:dyDescent="0.2">
      <c r="B19" s="19" t="s">
        <v>12</v>
      </c>
      <c r="C19" s="26">
        <v>870782.88707317063</v>
      </c>
      <c r="D19" s="26">
        <v>834166.38883720932</v>
      </c>
      <c r="E19" s="76">
        <f>+(Tabla2[[#This Row],[2021]]/Tabla2[[#This Row],[2020]])-1</f>
        <v>-4.2050089384547684E-2</v>
      </c>
      <c r="F19" s="21"/>
      <c r="G19" s="21"/>
    </row>
    <row r="20" spans="2:7" ht="15" customHeight="1" x14ac:dyDescent="0.2">
      <c r="B20" s="20"/>
      <c r="C20" s="21"/>
      <c r="D20" s="21"/>
      <c r="E20" s="21"/>
    </row>
    <row r="21" spans="2:7" ht="15" customHeight="1" x14ac:dyDescent="0.2">
      <c r="B21" s="9" t="s">
        <v>14</v>
      </c>
    </row>
    <row r="22" spans="2:7" ht="15" customHeight="1" x14ac:dyDescent="0.2">
      <c r="B22" s="9" t="s">
        <v>15</v>
      </c>
    </row>
    <row r="23" spans="2:7" ht="15" customHeight="1" x14ac:dyDescent="0.2">
      <c r="B23" s="9" t="s">
        <v>16</v>
      </c>
    </row>
    <row r="24" spans="2:7" ht="15" customHeight="1" x14ac:dyDescent="0.2"/>
    <row r="25" spans="2:7" ht="15" customHeight="1" x14ac:dyDescent="0.2">
      <c r="B25" s="22" t="s">
        <v>3</v>
      </c>
    </row>
    <row r="26" spans="2:7" ht="15" customHeight="1" x14ac:dyDescent="0.2">
      <c r="D26" s="77"/>
    </row>
    <row r="27" spans="2:7" ht="15" customHeight="1" x14ac:dyDescent="0.2">
      <c r="E27" s="38"/>
    </row>
    <row r="28" spans="2:7" ht="15" customHeight="1" x14ac:dyDescent="0.2"/>
    <row r="29" spans="2:7" ht="15" customHeight="1" x14ac:dyDescent="0.2"/>
  </sheetData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zoomScaleNormal="100" workbookViewId="0">
      <selection activeCell="B11" sqref="B11"/>
    </sheetView>
  </sheetViews>
  <sheetFormatPr baseColWidth="10" defaultColWidth="9.140625" defaultRowHeight="12.75" x14ac:dyDescent="0.2"/>
  <cols>
    <col min="1" max="1" width="3.7109375" style="9" customWidth="1"/>
    <col min="2" max="2" width="36.1406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13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0</v>
      </c>
      <c r="C12" s="14"/>
      <c r="D12" s="14"/>
      <c r="E12" s="14"/>
      <c r="F12" s="14"/>
      <c r="G12" s="14"/>
    </row>
    <row r="13" spans="2:7" ht="15" customHeight="1" x14ac:dyDescent="0.2">
      <c r="B13" s="15" t="s">
        <v>1</v>
      </c>
      <c r="C13" s="24" t="s">
        <v>86</v>
      </c>
      <c r="D13" s="24" t="s">
        <v>90</v>
      </c>
      <c r="E13" s="16" t="s">
        <v>91</v>
      </c>
    </row>
    <row r="14" spans="2:7" ht="15" customHeight="1" x14ac:dyDescent="0.2">
      <c r="B14" s="45" t="s">
        <v>8</v>
      </c>
      <c r="C14" s="65">
        <v>1514949.0899999999</v>
      </c>
      <c r="D14" s="65">
        <v>1192248.04</v>
      </c>
      <c r="E14" s="78">
        <f>+(Tabla23[[#This Row],[2021]]/Tabla23[[#This Row],[2020]])-1</f>
        <v>-0.21301115141763594</v>
      </c>
    </row>
    <row r="15" spans="2:7" ht="15" customHeight="1" x14ac:dyDescent="0.2">
      <c r="B15" s="45" t="s">
        <v>9</v>
      </c>
      <c r="C15" s="65">
        <v>8819238.9900000021</v>
      </c>
      <c r="D15" s="65">
        <v>8151318.96</v>
      </c>
      <c r="E15" s="78">
        <f>+(Tabla23[[#This Row],[2021]]/Tabla23[[#This Row],[2020]])-1</f>
        <v>-7.5734429099534095E-2</v>
      </c>
    </row>
    <row r="16" spans="2:7" ht="15" customHeight="1" thickBot="1" x14ac:dyDescent="0.25">
      <c r="B16" s="66" t="s">
        <v>2</v>
      </c>
      <c r="C16" s="67">
        <v>10334188.080000002</v>
      </c>
      <c r="D16" s="67">
        <v>9343567</v>
      </c>
      <c r="E16" s="85">
        <f>+(Tabla23[[#This Row],[2021]]/Tabla23[[#This Row],[2020]])-1</f>
        <v>-9.5858626950788173E-2</v>
      </c>
    </row>
    <row r="17" spans="2:7" ht="15" customHeight="1" x14ac:dyDescent="0.2">
      <c r="B17" s="45" t="s">
        <v>10</v>
      </c>
      <c r="C17" s="65">
        <v>89114.652352941164</v>
      </c>
      <c r="D17" s="65">
        <v>70132.237647058821</v>
      </c>
      <c r="E17" s="78">
        <f>+(Tabla23[[#This Row],[2021]]/Tabla23[[#This Row],[2020]])-1</f>
        <v>-0.21301115141763605</v>
      </c>
    </row>
    <row r="18" spans="2:7" ht="15" customHeight="1" x14ac:dyDescent="0.2">
      <c r="B18" s="45" t="s">
        <v>11</v>
      </c>
      <c r="C18" s="65">
        <v>367468.29125000007</v>
      </c>
      <c r="D18" s="65">
        <v>313512.26769230771</v>
      </c>
      <c r="E18" s="78">
        <f>+(Tabla23[[#This Row],[2021]]/Tabla23[[#This Row],[2020]])-1</f>
        <v>-0.14683178070726222</v>
      </c>
    </row>
    <row r="19" spans="2:7" ht="15" customHeight="1" x14ac:dyDescent="0.2">
      <c r="B19" s="59" t="s">
        <v>12</v>
      </c>
      <c r="C19" s="63">
        <v>252053.3678048781</v>
      </c>
      <c r="D19" s="63">
        <v>217292.2558139535</v>
      </c>
      <c r="E19" s="78">
        <f>+(Tabla23[[#This Row],[2021]]/Tabla23[[#This Row],[2020]])-1</f>
        <v>-0.1379117140693561</v>
      </c>
      <c r="F19" s="21"/>
      <c r="G19" s="21"/>
    </row>
    <row r="20" spans="2:7" ht="15" customHeight="1" x14ac:dyDescent="0.2">
      <c r="B20" s="20"/>
      <c r="C20" s="21"/>
      <c r="D20" s="21"/>
      <c r="E20" s="21"/>
    </row>
    <row r="21" spans="2:7" ht="15" customHeight="1" x14ac:dyDescent="0.2">
      <c r="B21" s="9" t="s">
        <v>87</v>
      </c>
    </row>
    <row r="22" spans="2:7" ht="15" customHeight="1" x14ac:dyDescent="0.2"/>
    <row r="23" spans="2:7" ht="15" customHeight="1" x14ac:dyDescent="0.2">
      <c r="B23" s="22" t="s">
        <v>3</v>
      </c>
    </row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zoomScaleNormal="100" workbookViewId="0">
      <selection activeCell="F25" sqref="F25"/>
    </sheetView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5.7109375" style="9" customWidth="1"/>
    <col min="4" max="4" width="20.7109375" style="9" customWidth="1"/>
    <col min="5" max="5" width="11.85546875" style="9" customWidth="1"/>
    <col min="6" max="6" width="16.28515625" style="9" customWidth="1"/>
    <col min="7" max="7" width="11.28515625" style="9" customWidth="1"/>
    <col min="8" max="17" width="15.7109375" style="9" customWidth="1"/>
    <col min="18" max="16384" width="9.140625" style="9"/>
  </cols>
  <sheetData>
    <row r="1" spans="2:7" ht="15" customHeight="1" x14ac:dyDescent="0.2"/>
    <row r="2" spans="2:7" ht="15" customHeight="1" x14ac:dyDescent="0.2"/>
    <row r="3" spans="2:7" ht="12" customHeight="1" x14ac:dyDescent="0.2">
      <c r="C3" s="36"/>
      <c r="D3" s="36"/>
    </row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20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21</v>
      </c>
      <c r="C12" s="14"/>
      <c r="D12" s="14"/>
      <c r="E12" s="14"/>
      <c r="F12" s="14"/>
      <c r="G12" s="14"/>
    </row>
    <row r="13" spans="2:7" ht="15" customHeight="1" x14ac:dyDescent="0.2">
      <c r="B13" s="15" t="s">
        <v>1</v>
      </c>
      <c r="C13" s="28" t="s">
        <v>68</v>
      </c>
      <c r="D13" s="28" t="s">
        <v>77</v>
      </c>
      <c r="E13" s="28" t="s">
        <v>82</v>
      </c>
      <c r="F13" s="28" t="s">
        <v>86</v>
      </c>
      <c r="G13" s="28" t="s">
        <v>90</v>
      </c>
    </row>
    <row r="14" spans="2:7" x14ac:dyDescent="0.2">
      <c r="B14" s="45" t="s">
        <v>18</v>
      </c>
      <c r="C14" s="49">
        <v>2.34</v>
      </c>
      <c r="D14" s="71">
        <v>2.54</v>
      </c>
      <c r="E14" s="71">
        <v>1.59</v>
      </c>
      <c r="F14" s="71">
        <v>-5.3</v>
      </c>
      <c r="G14" s="43">
        <v>0.47</v>
      </c>
    </row>
    <row r="15" spans="2:7" ht="15" customHeight="1" x14ac:dyDescent="0.2">
      <c r="B15" s="45" t="s">
        <v>19</v>
      </c>
      <c r="C15" s="49">
        <v>-4.38</v>
      </c>
      <c r="D15" s="71">
        <v>7.02</v>
      </c>
      <c r="E15" s="71">
        <v>-0.82</v>
      </c>
      <c r="F15" s="49">
        <v>-18.05</v>
      </c>
      <c r="G15" s="43">
        <v>-9.59</v>
      </c>
    </row>
    <row r="16" spans="2:7" ht="15" customHeight="1" x14ac:dyDescent="0.2">
      <c r="B16" s="20"/>
      <c r="C16" s="21"/>
      <c r="D16" s="21"/>
      <c r="E16" s="21"/>
    </row>
    <row r="17" spans="2:2" ht="15" customHeight="1" x14ac:dyDescent="0.2">
      <c r="B17" s="9" t="s">
        <v>14</v>
      </c>
    </row>
    <row r="18" spans="2:2" ht="15" customHeight="1" x14ac:dyDescent="0.2">
      <c r="B18" s="9" t="s">
        <v>15</v>
      </c>
    </row>
    <row r="19" spans="2:2" ht="15" customHeight="1" x14ac:dyDescent="0.2">
      <c r="B19" s="9" t="s">
        <v>16</v>
      </c>
    </row>
    <row r="20" spans="2:2" ht="15" customHeight="1" x14ac:dyDescent="0.2"/>
    <row r="21" spans="2:2" ht="15" customHeight="1" x14ac:dyDescent="0.2">
      <c r="B21" s="9" t="s">
        <v>87</v>
      </c>
    </row>
    <row r="22" spans="2:2" ht="15" customHeight="1" x14ac:dyDescent="0.2"/>
    <row r="23" spans="2:2" ht="15" customHeight="1" x14ac:dyDescent="0.2">
      <c r="B23" s="22" t="s">
        <v>3</v>
      </c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  <row r="30" spans="2:2" ht="15" customHeight="1" x14ac:dyDescent="0.2"/>
    <row r="31" spans="2:2" ht="15" customHeight="1" x14ac:dyDescent="0.2"/>
    <row r="32" spans="2: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showGridLines="0" workbookViewId="0">
      <selection activeCell="B10" sqref="B10"/>
    </sheetView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2.7109375" style="9" customWidth="1"/>
    <col min="4" max="5" width="13.28515625" style="9" customWidth="1"/>
    <col min="6" max="6" width="14.5703125" style="9" customWidth="1"/>
    <col min="7" max="7" width="13.140625" style="9" customWidth="1"/>
    <col min="8" max="8" width="13.7109375" style="9" customWidth="1"/>
    <col min="9" max="17" width="15.7109375" style="9" customWidth="1"/>
    <col min="18" max="16384" width="9.140625" style="9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10" t="s">
        <v>4</v>
      </c>
    </row>
    <row r="8" spans="2:8" ht="15" customHeight="1" x14ac:dyDescent="0.25">
      <c r="B8" s="11"/>
      <c r="C8" s="12"/>
      <c r="D8" s="12"/>
      <c r="E8" s="12"/>
      <c r="F8" s="12"/>
      <c r="G8" s="12"/>
    </row>
    <row r="9" spans="2:8" ht="15" customHeight="1" x14ac:dyDescent="0.25">
      <c r="B9" s="11" t="s">
        <v>5</v>
      </c>
      <c r="C9" s="12"/>
      <c r="D9" s="12"/>
      <c r="E9" s="12"/>
      <c r="F9" s="12"/>
      <c r="G9" s="12"/>
    </row>
    <row r="10" spans="2:8" ht="15" customHeight="1" x14ac:dyDescent="0.25">
      <c r="B10" s="11" t="s">
        <v>97</v>
      </c>
      <c r="C10" s="12"/>
      <c r="D10" s="12"/>
      <c r="E10" s="12"/>
      <c r="F10" s="12"/>
      <c r="G10" s="12"/>
    </row>
    <row r="11" spans="2:8" ht="15" customHeight="1" x14ac:dyDescent="0.25">
      <c r="B11" s="11"/>
      <c r="C11" s="12"/>
      <c r="D11" s="12"/>
      <c r="E11" s="12"/>
      <c r="F11" s="12"/>
      <c r="G11" s="12"/>
    </row>
    <row r="12" spans="2:8" ht="15" customHeight="1" x14ac:dyDescent="0.2">
      <c r="C12" s="12"/>
      <c r="D12" s="12"/>
      <c r="E12" s="12"/>
      <c r="F12" s="12"/>
      <c r="G12" s="12"/>
    </row>
    <row r="13" spans="2:8" ht="15" customHeight="1" x14ac:dyDescent="0.2">
      <c r="B13" s="13" t="s">
        <v>0</v>
      </c>
      <c r="C13" s="87" t="s">
        <v>22</v>
      </c>
      <c r="D13" s="87"/>
      <c r="E13" s="87" t="s">
        <v>23</v>
      </c>
      <c r="F13" s="87"/>
      <c r="G13" s="87" t="s">
        <v>2</v>
      </c>
      <c r="H13" s="87"/>
    </row>
    <row r="14" spans="2:8" ht="39" customHeight="1" x14ac:dyDescent="0.2">
      <c r="B14" s="15" t="s">
        <v>1</v>
      </c>
      <c r="C14" s="24" t="s">
        <v>24</v>
      </c>
      <c r="D14" s="24" t="s">
        <v>25</v>
      </c>
      <c r="E14" s="24" t="s">
        <v>26</v>
      </c>
      <c r="F14" s="24" t="s">
        <v>27</v>
      </c>
      <c r="G14" s="24" t="s">
        <v>48</v>
      </c>
      <c r="H14" s="28" t="s">
        <v>49</v>
      </c>
    </row>
    <row r="15" spans="2:8" x14ac:dyDescent="0.2">
      <c r="B15" s="45" t="s">
        <v>18</v>
      </c>
      <c r="C15" s="65">
        <v>9980506.8800000008</v>
      </c>
      <c r="D15" s="65">
        <v>27.82</v>
      </c>
      <c r="E15" s="65">
        <v>25888647.840000004</v>
      </c>
      <c r="F15" s="65">
        <v>72.180000000000007</v>
      </c>
      <c r="G15" s="69">
        <f>+Tabla23414[[#This Row],[Total primas]]+Tabla23414[[#This Row],[Total primas2]]</f>
        <v>35869154.720000006</v>
      </c>
      <c r="H15" s="69">
        <v>100</v>
      </c>
    </row>
    <row r="16" spans="2:8" ht="15" customHeight="1" x14ac:dyDescent="0.2">
      <c r="B16" s="45" t="s">
        <v>19</v>
      </c>
      <c r="C16" s="65">
        <v>2657152.1</v>
      </c>
      <c r="D16" s="65">
        <v>28.44</v>
      </c>
      <c r="E16" s="65">
        <v>6686414.9000000004</v>
      </c>
      <c r="F16" s="65">
        <v>71.56</v>
      </c>
      <c r="G16" s="69">
        <f>+Tabla23414[[#This Row],[Total primas]]+Tabla23414[[#This Row],[Total primas2]]</f>
        <v>9343567</v>
      </c>
      <c r="H16" s="69">
        <v>100</v>
      </c>
    </row>
    <row r="17" spans="2:7" ht="15" customHeight="1" x14ac:dyDescent="0.2">
      <c r="B17" s="20"/>
      <c r="C17" s="21"/>
      <c r="D17" s="21"/>
      <c r="E17" s="21"/>
      <c r="G17" s="18"/>
    </row>
    <row r="18" spans="2:7" ht="15" customHeight="1" x14ac:dyDescent="0.2">
      <c r="B18" s="9" t="s">
        <v>14</v>
      </c>
    </row>
    <row r="19" spans="2:7" ht="15" customHeight="1" x14ac:dyDescent="0.2">
      <c r="B19" s="9" t="s">
        <v>15</v>
      </c>
      <c r="F19" s="23"/>
    </row>
    <row r="20" spans="2:7" ht="15" customHeight="1" x14ac:dyDescent="0.2">
      <c r="B20" s="9" t="s">
        <v>16</v>
      </c>
    </row>
    <row r="21" spans="2:7" ht="15" customHeight="1" x14ac:dyDescent="0.2"/>
    <row r="22" spans="2:7" ht="15" customHeight="1" x14ac:dyDescent="0.2">
      <c r="B22" s="9" t="s">
        <v>87</v>
      </c>
    </row>
    <row r="23" spans="2:7" ht="15" customHeight="1" x14ac:dyDescent="0.2"/>
    <row r="24" spans="2:7" ht="15" customHeight="1" x14ac:dyDescent="0.2">
      <c r="B24" s="22" t="s">
        <v>3</v>
      </c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</sheetData>
  <mergeCells count="3">
    <mergeCell ref="C13:D13"/>
    <mergeCell ref="E13:F13"/>
    <mergeCell ref="G13:H13"/>
  </mergeCells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showGridLines="0" workbookViewId="0">
      <selection activeCell="E23" sqref="E23"/>
    </sheetView>
  </sheetViews>
  <sheetFormatPr baseColWidth="10" defaultColWidth="9.140625" defaultRowHeight="12.75" x14ac:dyDescent="0.2"/>
  <cols>
    <col min="1" max="1" width="3.7109375" style="9" customWidth="1"/>
    <col min="2" max="2" width="29.57031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96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0</v>
      </c>
      <c r="C12" s="87" t="s">
        <v>22</v>
      </c>
      <c r="D12" s="87"/>
      <c r="E12" s="87" t="s">
        <v>23</v>
      </c>
      <c r="F12" s="87"/>
      <c r="G12" s="14"/>
    </row>
    <row r="13" spans="2:7" ht="30" customHeight="1" x14ac:dyDescent="0.2">
      <c r="B13" s="68" t="s">
        <v>1</v>
      </c>
      <c r="C13" s="24" t="s">
        <v>24</v>
      </c>
      <c r="D13" s="24" t="s">
        <v>25</v>
      </c>
      <c r="E13" s="24" t="s">
        <v>26</v>
      </c>
      <c r="F13" s="24" t="s">
        <v>27</v>
      </c>
    </row>
    <row r="14" spans="2:7" ht="15" customHeight="1" x14ac:dyDescent="0.2">
      <c r="B14" s="45" t="s">
        <v>8</v>
      </c>
      <c r="C14" s="65">
        <v>474933.3</v>
      </c>
      <c r="D14" s="65">
        <v>4.76</v>
      </c>
      <c r="E14" s="65">
        <v>5025103.1300000008</v>
      </c>
      <c r="F14" s="65">
        <v>19.41</v>
      </c>
    </row>
    <row r="15" spans="2:7" ht="15" customHeight="1" x14ac:dyDescent="0.2">
      <c r="B15" s="45" t="s">
        <v>9</v>
      </c>
      <c r="C15" s="79">
        <v>9505573.5800000001</v>
      </c>
      <c r="D15" s="65">
        <v>95.24</v>
      </c>
      <c r="E15" s="65">
        <v>20863544.710000001</v>
      </c>
      <c r="F15" s="65">
        <v>80.59</v>
      </c>
    </row>
    <row r="16" spans="2:7" ht="15" customHeight="1" thickBot="1" x14ac:dyDescent="0.25">
      <c r="B16" s="66" t="s">
        <v>2</v>
      </c>
      <c r="C16" s="67">
        <f>+C14+C15</f>
        <v>9980506.8800000008</v>
      </c>
      <c r="D16" s="67">
        <v>100</v>
      </c>
      <c r="E16" s="67">
        <f>+E14+E15</f>
        <v>25888647.840000004</v>
      </c>
      <c r="F16" s="67">
        <v>100</v>
      </c>
    </row>
    <row r="17" spans="2:6" ht="15" customHeight="1" x14ac:dyDescent="0.2">
      <c r="B17" s="44"/>
      <c r="C17" s="79"/>
      <c r="D17" s="80"/>
      <c r="E17" s="81"/>
      <c r="F17" s="49"/>
    </row>
    <row r="18" spans="2:6" ht="15" customHeight="1" x14ac:dyDescent="0.2">
      <c r="B18" s="9" t="s">
        <v>14</v>
      </c>
    </row>
    <row r="19" spans="2:6" ht="15" customHeight="1" x14ac:dyDescent="0.2">
      <c r="B19" s="9" t="s">
        <v>15</v>
      </c>
    </row>
    <row r="20" spans="2:6" ht="15" customHeight="1" x14ac:dyDescent="0.2">
      <c r="B20" s="9" t="s">
        <v>16</v>
      </c>
    </row>
    <row r="21" spans="2:6" ht="15" customHeight="1" x14ac:dyDescent="0.2"/>
    <row r="22" spans="2:6" ht="15" customHeight="1" x14ac:dyDescent="0.2">
      <c r="B22" s="22" t="s">
        <v>3</v>
      </c>
    </row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mergeCells count="2">
    <mergeCell ref="C12:D12"/>
    <mergeCell ref="E12:F12"/>
  </mergeCells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workbookViewId="0">
      <selection activeCell="F16" sqref="F16"/>
    </sheetView>
  </sheetViews>
  <sheetFormatPr baseColWidth="10" defaultColWidth="9.140625" defaultRowHeight="12.75" x14ac:dyDescent="0.2"/>
  <cols>
    <col min="1" max="1" width="3.7109375" style="9" customWidth="1"/>
    <col min="2" max="2" width="29.710937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72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0</v>
      </c>
      <c r="C12" s="87" t="s">
        <v>22</v>
      </c>
      <c r="D12" s="87"/>
      <c r="E12" s="87" t="s">
        <v>23</v>
      </c>
      <c r="F12" s="87"/>
      <c r="G12" s="14"/>
    </row>
    <row r="13" spans="2:7" ht="30" customHeight="1" x14ac:dyDescent="0.2">
      <c r="B13" s="15" t="s">
        <v>1</v>
      </c>
      <c r="C13" s="24" t="s">
        <v>24</v>
      </c>
      <c r="D13" s="24" t="s">
        <v>25</v>
      </c>
      <c r="E13" s="24" t="s">
        <v>26</v>
      </c>
      <c r="F13" s="24" t="s">
        <v>27</v>
      </c>
    </row>
    <row r="14" spans="2:7" ht="15" customHeight="1" x14ac:dyDescent="0.2">
      <c r="B14" s="45" t="s">
        <v>8</v>
      </c>
      <c r="C14" s="65">
        <v>165302.25</v>
      </c>
      <c r="D14" s="65">
        <v>6.22</v>
      </c>
      <c r="E14" s="65">
        <v>1026945.7900000002</v>
      </c>
      <c r="F14" s="65">
        <v>15.36</v>
      </c>
    </row>
    <row r="15" spans="2:7" ht="15" customHeight="1" x14ac:dyDescent="0.2">
      <c r="B15" s="45" t="s">
        <v>9</v>
      </c>
      <c r="C15" s="65">
        <v>2491849.85</v>
      </c>
      <c r="D15" s="65">
        <v>93.78</v>
      </c>
      <c r="E15" s="65">
        <v>5659469.1100000003</v>
      </c>
      <c r="F15" s="65">
        <v>84.64</v>
      </c>
    </row>
    <row r="16" spans="2:7" ht="15" customHeight="1" thickBot="1" x14ac:dyDescent="0.25">
      <c r="B16" s="66" t="s">
        <v>2</v>
      </c>
      <c r="C16" s="67">
        <v>2657152.1</v>
      </c>
      <c r="D16" s="67">
        <v>100</v>
      </c>
      <c r="E16" s="67">
        <v>6686414.9000000004</v>
      </c>
      <c r="F16" s="67">
        <v>100</v>
      </c>
    </row>
    <row r="17" spans="2:6" ht="15" customHeight="1" x14ac:dyDescent="0.2">
      <c r="B17" s="44"/>
      <c r="C17" s="79"/>
      <c r="D17" s="80"/>
      <c r="E17" s="81"/>
      <c r="F17" s="49"/>
    </row>
    <row r="18" spans="2:6" ht="15" customHeight="1" x14ac:dyDescent="0.2">
      <c r="B18" s="9" t="s">
        <v>17</v>
      </c>
    </row>
    <row r="19" spans="2:6" ht="15" customHeight="1" x14ac:dyDescent="0.2"/>
    <row r="20" spans="2:6" ht="15" customHeight="1" x14ac:dyDescent="0.2">
      <c r="B20" s="22" t="s">
        <v>3</v>
      </c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</sheetData>
  <mergeCells count="2">
    <mergeCell ref="C12:D12"/>
    <mergeCell ref="E12:F12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"/>
  <sheetViews>
    <sheetView showGridLines="0" topLeftCell="A4" zoomScaleNormal="100" workbookViewId="0">
      <selection activeCell="G16" sqref="G16"/>
    </sheetView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46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21</v>
      </c>
      <c r="C12" s="14"/>
      <c r="D12" s="14"/>
      <c r="E12" s="14"/>
      <c r="F12" s="14"/>
      <c r="G12" s="14"/>
    </row>
    <row r="13" spans="2:7" ht="15" customHeight="1" x14ac:dyDescent="0.2">
      <c r="B13" s="15" t="s">
        <v>1</v>
      </c>
      <c r="C13" s="28" t="s">
        <v>68</v>
      </c>
      <c r="D13" s="28" t="s">
        <v>77</v>
      </c>
      <c r="E13" s="28" t="s">
        <v>82</v>
      </c>
      <c r="F13" s="28" t="s">
        <v>86</v>
      </c>
      <c r="G13" s="28" t="s">
        <v>90</v>
      </c>
    </row>
    <row r="14" spans="2:7" ht="15" customHeight="1" x14ac:dyDescent="0.2">
      <c r="B14" s="44" t="s">
        <v>28</v>
      </c>
      <c r="C14" s="62">
        <v>51.597912544332949</v>
      </c>
      <c r="D14" s="72">
        <v>49.47</v>
      </c>
      <c r="E14" s="72">
        <v>49.197901159857054</v>
      </c>
      <c r="F14" s="62">
        <v>48.23</v>
      </c>
      <c r="G14" s="43">
        <v>45.36</v>
      </c>
    </row>
    <row r="15" spans="2:7" ht="26.45" customHeight="1" x14ac:dyDescent="0.2">
      <c r="B15" s="44" t="s">
        <v>88</v>
      </c>
      <c r="C15" s="62">
        <v>22.012173589543533</v>
      </c>
      <c r="D15" s="72">
        <v>23.21</v>
      </c>
      <c r="E15" s="72">
        <v>23.267208688604615</v>
      </c>
      <c r="F15" s="62">
        <v>24.82</v>
      </c>
      <c r="G15" s="43">
        <v>25.27</v>
      </c>
    </row>
    <row r="16" spans="2:7" ht="27.6" customHeight="1" x14ac:dyDescent="0.2">
      <c r="B16" s="44" t="s">
        <v>32</v>
      </c>
      <c r="C16" s="56">
        <v>6.5188450545749994</v>
      </c>
      <c r="D16" s="55">
        <v>6.41</v>
      </c>
      <c r="E16" s="55">
        <v>6.1517312424207038</v>
      </c>
      <c r="F16" s="56">
        <v>5.63</v>
      </c>
      <c r="G16" s="43">
        <v>7.32</v>
      </c>
    </row>
    <row r="17" spans="2:7" ht="15" customHeight="1" x14ac:dyDescent="0.2">
      <c r="B17" s="44" t="s">
        <v>29</v>
      </c>
      <c r="C17" s="56">
        <v>2.0719465850326841</v>
      </c>
      <c r="D17" s="55">
        <v>1.88</v>
      </c>
      <c r="E17" s="55">
        <v>2.076359507074403</v>
      </c>
      <c r="F17" s="56">
        <v>1.94</v>
      </c>
      <c r="G17" s="43">
        <v>1.41</v>
      </c>
    </row>
    <row r="18" spans="2:7" ht="15" customHeight="1" x14ac:dyDescent="0.2">
      <c r="B18" s="44" t="s">
        <v>30</v>
      </c>
      <c r="C18" s="56">
        <v>17.799999999999997</v>
      </c>
      <c r="D18" s="55">
        <v>19.04</v>
      </c>
      <c r="E18" s="55">
        <v>19.3</v>
      </c>
      <c r="F18" s="56">
        <v>19.38</v>
      </c>
      <c r="G18" s="43">
        <v>20.64</v>
      </c>
    </row>
    <row r="19" spans="2:7" ht="15" customHeight="1" x14ac:dyDescent="0.2">
      <c r="B19" s="59" t="s">
        <v>31</v>
      </c>
      <c r="C19" s="64">
        <v>100</v>
      </c>
      <c r="D19" s="55">
        <v>100</v>
      </c>
      <c r="E19" s="55">
        <v>100</v>
      </c>
      <c r="F19" s="56">
        <v>100</v>
      </c>
      <c r="G19" s="56">
        <v>100</v>
      </c>
    </row>
    <row r="20" spans="2:7" ht="15" customHeight="1" x14ac:dyDescent="0.2">
      <c r="B20" s="19"/>
      <c r="C20" s="26"/>
      <c r="D20" s="26"/>
      <c r="E20" s="26"/>
      <c r="F20" s="26"/>
      <c r="G20" s="26"/>
    </row>
    <row r="21" spans="2:7" ht="15" customHeight="1" x14ac:dyDescent="0.2">
      <c r="B21" s="9" t="s">
        <v>14</v>
      </c>
    </row>
    <row r="22" spans="2:7" ht="15" customHeight="1" x14ac:dyDescent="0.2">
      <c r="B22" s="9" t="s">
        <v>15</v>
      </c>
    </row>
    <row r="23" spans="2:7" ht="15" customHeight="1" x14ac:dyDescent="0.2">
      <c r="B23" s="9" t="s">
        <v>16</v>
      </c>
    </row>
    <row r="24" spans="2:7" ht="15" customHeight="1" x14ac:dyDescent="0.2"/>
    <row r="25" spans="2:7" ht="15" customHeight="1" x14ac:dyDescent="0.2">
      <c r="B25" s="22" t="s">
        <v>3</v>
      </c>
    </row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zoomScaleNormal="100" workbookViewId="0">
      <selection activeCell="G19" sqref="G19"/>
    </sheetView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25">
      <c r="B7" s="10" t="s">
        <v>4</v>
      </c>
    </row>
    <row r="8" spans="2:7" ht="15" customHeight="1" x14ac:dyDescent="0.25">
      <c r="B8" s="11"/>
      <c r="C8" s="12"/>
      <c r="D8" s="12"/>
      <c r="E8" s="12"/>
      <c r="F8" s="12"/>
      <c r="G8" s="12"/>
    </row>
    <row r="9" spans="2:7" ht="15" customHeight="1" x14ac:dyDescent="0.25">
      <c r="B9" s="11" t="s">
        <v>5</v>
      </c>
      <c r="C9" s="12"/>
      <c r="D9" s="12"/>
      <c r="E9" s="12"/>
      <c r="F9" s="12"/>
      <c r="G9" s="12"/>
    </row>
    <row r="10" spans="2:7" ht="15" customHeight="1" x14ac:dyDescent="0.25">
      <c r="B10" s="11" t="s">
        <v>47</v>
      </c>
      <c r="C10" s="12"/>
      <c r="D10" s="12"/>
      <c r="E10" s="12"/>
      <c r="F10" s="12"/>
      <c r="G10" s="12"/>
    </row>
    <row r="11" spans="2:7" ht="15" customHeight="1" x14ac:dyDescent="0.2">
      <c r="C11" s="12"/>
      <c r="D11" s="12"/>
      <c r="E11" s="12"/>
      <c r="F11" s="12"/>
      <c r="G11" s="12"/>
    </row>
    <row r="12" spans="2:7" ht="15" customHeight="1" x14ac:dyDescent="0.2">
      <c r="B12" s="13" t="s">
        <v>21</v>
      </c>
      <c r="C12" s="14"/>
      <c r="D12" s="14"/>
      <c r="E12" s="14"/>
      <c r="F12" s="14"/>
      <c r="G12" s="14"/>
    </row>
    <row r="13" spans="2:7" ht="15" customHeight="1" x14ac:dyDescent="0.2">
      <c r="B13" s="15" t="s">
        <v>1</v>
      </c>
      <c r="C13" s="28" t="s">
        <v>68</v>
      </c>
      <c r="D13" s="28" t="s">
        <v>77</v>
      </c>
      <c r="E13" s="28" t="s">
        <v>82</v>
      </c>
      <c r="F13" s="28" t="s">
        <v>86</v>
      </c>
      <c r="G13" s="28" t="s">
        <v>90</v>
      </c>
    </row>
    <row r="14" spans="2:7" ht="15" customHeight="1" x14ac:dyDescent="0.2">
      <c r="B14" s="44" t="s">
        <v>28</v>
      </c>
      <c r="C14" s="62">
        <v>48.523693299806538</v>
      </c>
      <c r="D14" s="72">
        <v>48.39</v>
      </c>
      <c r="E14" s="72">
        <v>47.55</v>
      </c>
      <c r="F14" s="62">
        <v>45.62</v>
      </c>
      <c r="G14" s="43">
        <v>40.42</v>
      </c>
    </row>
    <row r="15" spans="2:7" ht="28.15" customHeight="1" x14ac:dyDescent="0.2">
      <c r="B15" s="44" t="s">
        <v>88</v>
      </c>
      <c r="C15" s="62">
        <v>13.106936666503129</v>
      </c>
      <c r="D15" s="72">
        <v>10.96</v>
      </c>
      <c r="E15" s="72">
        <v>12.92</v>
      </c>
      <c r="F15" s="62">
        <v>13.22</v>
      </c>
      <c r="G15" s="43">
        <v>13.74</v>
      </c>
    </row>
    <row r="16" spans="2:7" ht="29.45" customHeight="1" x14ac:dyDescent="0.2">
      <c r="B16" s="44" t="s">
        <v>32</v>
      </c>
      <c r="C16" s="56">
        <v>3.9895978813786979</v>
      </c>
      <c r="D16" s="55">
        <v>3.32</v>
      </c>
      <c r="E16" s="55">
        <v>2.64</v>
      </c>
      <c r="F16" s="56">
        <v>3.69</v>
      </c>
      <c r="G16" s="56">
        <v>5.8</v>
      </c>
    </row>
    <row r="17" spans="2:7" ht="15" customHeight="1" x14ac:dyDescent="0.2">
      <c r="B17" s="44" t="s">
        <v>29</v>
      </c>
      <c r="C17" s="56">
        <v>0.28184621399152771</v>
      </c>
      <c r="D17" s="55">
        <v>0.04</v>
      </c>
      <c r="E17" s="55">
        <v>0.02</v>
      </c>
      <c r="F17" s="56">
        <v>0.15</v>
      </c>
      <c r="G17" s="43">
        <v>0.11</v>
      </c>
    </row>
    <row r="18" spans="2:7" ht="15" customHeight="1" x14ac:dyDescent="0.2">
      <c r="B18" s="44" t="s">
        <v>30</v>
      </c>
      <c r="C18" s="56">
        <v>34.1</v>
      </c>
      <c r="D18" s="55">
        <v>37.29</v>
      </c>
      <c r="E18" s="55">
        <v>36.869999999999997</v>
      </c>
      <c r="F18" s="56">
        <v>37.32</v>
      </c>
      <c r="G18" s="43">
        <v>39.93</v>
      </c>
    </row>
    <row r="19" spans="2:7" ht="15" customHeight="1" x14ac:dyDescent="0.2">
      <c r="B19" s="59" t="s">
        <v>31</v>
      </c>
      <c r="C19" s="63">
        <v>100</v>
      </c>
      <c r="D19" s="55">
        <v>100</v>
      </c>
      <c r="E19" s="55">
        <v>100</v>
      </c>
      <c r="F19" s="56">
        <v>100</v>
      </c>
      <c r="G19" s="56">
        <v>100</v>
      </c>
    </row>
    <row r="20" spans="2:7" ht="15" customHeight="1" x14ac:dyDescent="0.2">
      <c r="B20" s="19"/>
      <c r="C20" s="26"/>
      <c r="D20" s="26"/>
      <c r="E20" s="26"/>
      <c r="F20" s="26"/>
      <c r="G20" s="26"/>
    </row>
    <row r="21" spans="2:7" ht="15" customHeight="1" x14ac:dyDescent="0.2">
      <c r="B21" s="9" t="s">
        <v>87</v>
      </c>
      <c r="C21" s="26"/>
      <c r="D21" s="26"/>
      <c r="E21" s="26"/>
      <c r="F21" s="26"/>
      <c r="G21" s="26"/>
    </row>
    <row r="22" spans="2:7" ht="15" customHeight="1" x14ac:dyDescent="0.2"/>
    <row r="23" spans="2:7" ht="15" customHeight="1" x14ac:dyDescent="0.2">
      <c r="B23" s="22" t="s">
        <v>3</v>
      </c>
    </row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3.1</vt:lpstr>
      <vt:lpstr>3.2</vt:lpstr>
      <vt:lpstr>3.3</vt:lpstr>
      <vt:lpstr>Hoja1</vt:lpstr>
      <vt:lpstr>Hoja2</vt:lpstr>
      <vt:lpstr>Hoja3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MARINAGM</dc:creator>
  <cp:lastModifiedBy>M. JOSEFA MOLDES NUÑEZ</cp:lastModifiedBy>
  <cp:lastPrinted>2020-11-19T09:53:39Z</cp:lastPrinted>
  <dcterms:created xsi:type="dcterms:W3CDTF">2017-08-16T11:36:48Z</dcterms:created>
  <dcterms:modified xsi:type="dcterms:W3CDTF">2022-11-30T13:19:59Z</dcterms:modified>
</cp:coreProperties>
</file>