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U:\Empresas y Proyectos en Estudio\Seguimiento empresas LUDI\0 SIRSC\Portal de Transparencia\Documentos publicación\"/>
    </mc:Choice>
  </mc:AlternateContent>
  <xr:revisionPtr revIDLastSave="0" documentId="13_ncr:1_{5AF14400-6A57-4B3A-8AB7-F94EFCA79C14}" xr6:coauthVersionLast="47" xr6:coauthVersionMax="47" xr10:uidLastSave="{00000000-0000-0000-0000-000000000000}"/>
  <bookViews>
    <workbookView xWindow="-120" yWindow="-120" windowWidth="29040" windowHeight="17640" activeTab="10" xr2:uid="{00000000-000D-0000-FFFF-FFFF00000000}"/>
  </bookViews>
  <sheets>
    <sheet name="Explicación Partidas" sheetId="8" r:id="rId1"/>
    <sheet name="2016" sheetId="1" r:id="rId2"/>
    <sheet name="2017" sheetId="2" r:id="rId3"/>
    <sheet name="2018" sheetId="4" r:id="rId4"/>
    <sheet name="2019" sheetId="5" r:id="rId5"/>
    <sheet name="2020" sheetId="6" r:id="rId6"/>
    <sheet name="2021" sheetId="7" r:id="rId7"/>
    <sheet name="2022" sheetId="9" r:id="rId8"/>
    <sheet name="2023" sheetId="10" r:id="rId9"/>
    <sheet name="2024" sheetId="11" r:id="rId10"/>
    <sheet name="2025" sheetId="12" r:id="rId11"/>
  </sheets>
  <definedNames>
    <definedName name="_xlnm.Print_Area" localSheetId="0">'Explicación Partidas'!$A$1:$C$17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2" l="1"/>
  <c r="B54" i="12"/>
  <c r="B50" i="12"/>
  <c r="B46" i="12"/>
  <c r="B40" i="12"/>
  <c r="B39" i="12" s="1"/>
  <c r="B57" i="12" s="1"/>
  <c r="B35" i="12"/>
  <c r="B32" i="12"/>
  <c r="B24" i="12"/>
  <c r="B20" i="12"/>
  <c r="B17" i="12"/>
  <c r="B12" i="12"/>
  <c r="B7" i="12"/>
  <c r="B38" i="12" s="1"/>
  <c r="B58" i="12" s="1"/>
  <c r="B60" i="12" s="1"/>
  <c r="B63" i="12" s="1"/>
  <c r="B61" i="11"/>
  <c r="B54" i="11"/>
  <c r="B50" i="11"/>
  <c r="B46" i="11"/>
  <c r="B40" i="11"/>
  <c r="B39" i="11" s="1"/>
  <c r="B57" i="11" s="1"/>
  <c r="B35" i="11"/>
  <c r="B32" i="11"/>
  <c r="B24" i="11"/>
  <c r="B20" i="11"/>
  <c r="B17" i="11"/>
  <c r="B12" i="11"/>
  <c r="B7" i="11"/>
  <c r="B38" i="11" l="1"/>
  <c r="B58" i="11" s="1"/>
  <c r="B60" i="11" s="1"/>
  <c r="B63" i="11" s="1"/>
  <c r="B61" i="10" l="1"/>
  <c r="B54" i="10"/>
  <c r="B50" i="10"/>
  <c r="B46" i="10"/>
  <c r="B40" i="10"/>
  <c r="B39" i="10" s="1"/>
  <c r="B57" i="10" s="1"/>
  <c r="B35" i="10"/>
  <c r="B32" i="10"/>
  <c r="B24" i="10"/>
  <c r="B20" i="10"/>
  <c r="B17" i="10"/>
  <c r="B12" i="10"/>
  <c r="B7" i="10"/>
  <c r="B61" i="9"/>
  <c r="B54" i="9"/>
  <c r="B50" i="9"/>
  <c r="B46" i="9"/>
  <c r="B40" i="9"/>
  <c r="B39" i="9" s="1"/>
  <c r="B57" i="9" s="1"/>
  <c r="B35" i="9"/>
  <c r="B32" i="9"/>
  <c r="B24" i="9"/>
  <c r="B20" i="9"/>
  <c r="B17" i="9"/>
  <c r="B12" i="9"/>
  <c r="B7" i="9"/>
  <c r="B61" i="7"/>
  <c r="B54" i="7"/>
  <c r="B50" i="7"/>
  <c r="B46" i="7"/>
  <c r="B40" i="7"/>
  <c r="B39" i="7" s="1"/>
  <c r="B57" i="7" s="1"/>
  <c r="B35" i="7"/>
  <c r="B32" i="7"/>
  <c r="B24" i="7"/>
  <c r="B20" i="7"/>
  <c r="B17" i="7"/>
  <c r="B12" i="7"/>
  <c r="B7" i="7"/>
  <c r="B61" i="6"/>
  <c r="B54" i="6"/>
  <c r="B50" i="6"/>
  <c r="B46" i="6"/>
  <c r="B40" i="6"/>
  <c r="B39" i="6"/>
  <c r="B57" i="6" s="1"/>
  <c r="B35" i="6"/>
  <c r="B32" i="6"/>
  <c r="B24" i="6"/>
  <c r="B20" i="6"/>
  <c r="B17" i="6"/>
  <c r="B12" i="6"/>
  <c r="B7" i="6"/>
  <c r="B38" i="10" l="1"/>
  <c r="B58" i="10" s="1"/>
  <c r="B60" i="10" s="1"/>
  <c r="B63" i="10" s="1"/>
  <c r="B38" i="9"/>
  <c r="B58" i="9" s="1"/>
  <c r="B60" i="9" s="1"/>
  <c r="B63" i="9" s="1"/>
  <c r="B38" i="7"/>
  <c r="B58" i="7" s="1"/>
  <c r="B60" i="7" s="1"/>
  <c r="B63" i="7" s="1"/>
  <c r="B38" i="6"/>
  <c r="B58" i="6" s="1"/>
  <c r="B60" i="6" s="1"/>
  <c r="B63" i="6" s="1"/>
  <c r="B61" i="5"/>
  <c r="B54" i="5"/>
  <c r="B50" i="5"/>
  <c r="B46" i="5"/>
  <c r="B40" i="5"/>
  <c r="B39" i="5" s="1"/>
  <c r="B35" i="5"/>
  <c r="B32" i="5"/>
  <c r="B24" i="5"/>
  <c r="B20" i="5"/>
  <c r="B17" i="5"/>
  <c r="B12" i="5"/>
  <c r="B7" i="5"/>
  <c r="B57" i="5" l="1"/>
  <c r="B38" i="5"/>
  <c r="B58" i="5" s="1"/>
  <c r="B60" i="5" s="1"/>
  <c r="B63" i="5" s="1"/>
  <c r="B61" i="4" l="1"/>
  <c r="B54" i="4"/>
  <c r="B50" i="4"/>
  <c r="B46" i="4"/>
  <c r="B40" i="4"/>
  <c r="B39" i="4" s="1"/>
  <c r="B35" i="4"/>
  <c r="B32" i="4"/>
  <c r="B24" i="4"/>
  <c r="B20" i="4"/>
  <c r="B17" i="4"/>
  <c r="B12" i="4"/>
  <c r="B7" i="4"/>
  <c r="B57" i="4" l="1"/>
  <c r="B38" i="4"/>
  <c r="B58" i="4" s="1"/>
  <c r="B60" i="4" s="1"/>
  <c r="B63" i="4" s="1"/>
  <c r="B61" i="2"/>
  <c r="B54" i="2"/>
  <c r="B50" i="2"/>
  <c r="B46" i="2"/>
  <c r="B40" i="2"/>
  <c r="B39" i="2" s="1"/>
  <c r="B35" i="2"/>
  <c r="B32" i="2"/>
  <c r="B24" i="2"/>
  <c r="B20" i="2"/>
  <c r="B17" i="2"/>
  <c r="B12" i="2"/>
  <c r="B7" i="2"/>
  <c r="B57" i="2" l="1"/>
  <c r="B38" i="2"/>
  <c r="B58" i="2" s="1"/>
  <c r="B60" i="2" s="1"/>
  <c r="B63" i="2" s="1"/>
  <c r="B20" i="1"/>
  <c r="B61" i="1" l="1"/>
  <c r="B54" i="1"/>
  <c r="B50" i="1"/>
  <c r="B46" i="1"/>
  <c r="B40" i="1"/>
  <c r="B39" i="1"/>
  <c r="B35" i="1"/>
  <c r="B32" i="1"/>
  <c r="B24" i="1"/>
  <c r="B17" i="1"/>
  <c r="B12" i="1"/>
  <c r="B7" i="1"/>
  <c r="B57" i="1" l="1"/>
  <c r="B38" i="1"/>
  <c r="B58" i="1" l="1"/>
  <c r="B60" i="1" s="1"/>
  <c r="B63" i="1" s="1"/>
</calcChain>
</file>

<file path=xl/sharedStrings.xml><?xml version="1.0" encoding="utf-8"?>
<sst xmlns="http://schemas.openxmlformats.org/spreadsheetml/2006/main" count="639" uniqueCount="87">
  <si>
    <t>CUENTA DE PÉRDIDAS Y GANANCIAS</t>
  </si>
  <si>
    <t>A) OPERACIONES CONTINUADAS</t>
  </si>
  <si>
    <t>1. Importe neto de la cifra de negocios</t>
  </si>
  <si>
    <t xml:space="preserve">     a) Ventas</t>
  </si>
  <si>
    <t xml:space="preserve">     b) Prestaciones de servicios</t>
  </si>
  <si>
    <t>2. Variación de existencias de productos terminados y en curso de fabricación</t>
  </si>
  <si>
    <t>3. Trabajos realizados por la empresa para su activo</t>
  </si>
  <si>
    <t>4. Aprovisionamientos</t>
  </si>
  <si>
    <t xml:space="preserve">     a) Consumo de mercaderías</t>
  </si>
  <si>
    <t xml:space="preserve">     b) Consumo de materias primas y otras materias consumibles</t>
  </si>
  <si>
    <t xml:space="preserve">     c) Trabajos realizados por otras empresas</t>
  </si>
  <si>
    <t xml:space="preserve">     d) Deterioro de mercaderías, materias primas y otros aprovisionamientos</t>
  </si>
  <si>
    <t>5. Otros ingresos de explotación</t>
  </si>
  <si>
    <t xml:space="preserve">     a) Ingresos accesorios y  otros de gestión corriente</t>
  </si>
  <si>
    <t xml:space="preserve">     b) Subvenciones de explotación incorporadas al resultado del periodo</t>
  </si>
  <si>
    <t>6. Gastos de personal</t>
  </si>
  <si>
    <t xml:space="preserve">     a) Sueldos, salarios y asimilados</t>
  </si>
  <si>
    <t xml:space="preserve">     b) Cargas sociales</t>
  </si>
  <si>
    <t xml:space="preserve">     c) Provisiones</t>
  </si>
  <si>
    <t>7. Otros gastos de explotación</t>
  </si>
  <si>
    <t xml:space="preserve">     a) Servicios exteriores</t>
  </si>
  <si>
    <t xml:space="preserve">     b) Tributos</t>
  </si>
  <si>
    <t xml:space="preserve">     c) Pérdidas, deterioro y variación de provisiones por operaciones comerciales</t>
  </si>
  <si>
    <t xml:space="preserve">     d) Otros gastos de gestión corriente</t>
  </si>
  <si>
    <t>8.  Amortización del inmovilizado</t>
  </si>
  <si>
    <t>9. Imputación de subvenciones de inmovilizado no financiero y otras</t>
  </si>
  <si>
    <t>10. Excesos de provisiones</t>
  </si>
  <si>
    <t>11. Deterioro y resultados por enajenaciones del inmovilizado</t>
  </si>
  <si>
    <t xml:space="preserve">     a) Deterioros y pérdidas</t>
  </si>
  <si>
    <t xml:space="preserve">     b) Resultados por enajenaciones y otras</t>
  </si>
  <si>
    <t>Otros Resultados</t>
  </si>
  <si>
    <t xml:space="preserve">     Ingresos excepcionales</t>
  </si>
  <si>
    <t xml:space="preserve">     Gastos excepcionales</t>
  </si>
  <si>
    <t>A.1) RESULTADO DE EXPLOTACIÓN (1+2+3+4+5+6+7+8+9+10+11)</t>
  </si>
  <si>
    <t>12. Ingresos financieros</t>
  </si>
  <si>
    <t xml:space="preserve">     a) De participaciones en instrumentos de patrimonio</t>
  </si>
  <si>
    <t xml:space="preserve">        a.1) En empresas del grupo y asociadas</t>
  </si>
  <si>
    <t xml:space="preserve">        a.2) En terceros</t>
  </si>
  <si>
    <t xml:space="preserve">     b) De valores negociables y otros instrumentos financieros</t>
  </si>
  <si>
    <t xml:space="preserve">        b.1) De empresas del grupo y asociadas </t>
  </si>
  <si>
    <t xml:space="preserve">        b.2) De terceros</t>
  </si>
  <si>
    <t>13. Gastos financieros</t>
  </si>
  <si>
    <t xml:space="preserve">     a) Por deudas con empresas del grupo y asociadas</t>
  </si>
  <si>
    <t xml:space="preserve">     b) Por deudas con terceros</t>
  </si>
  <si>
    <t xml:space="preserve">     c) Por actualización de provisiones</t>
  </si>
  <si>
    <t>14. Variación de valor razonable en instrumentos financieros</t>
  </si>
  <si>
    <t xml:space="preserve">     a) Cartera de negociación y otros</t>
  </si>
  <si>
    <t xml:space="preserve">     b) Imputación al resultado del periodo por activos financieros disponibles para la venta</t>
  </si>
  <si>
    <t>15. Diferencias de cambio</t>
  </si>
  <si>
    <t>16. Deterioro y resultado por enajenaciones de instrumentos financieros</t>
  </si>
  <si>
    <t>A.2) RESULTADO FINANCIERO (12+13+14+15+16)</t>
  </si>
  <si>
    <t>A.3) RESULTADO ANTES DE IMPUESTOS (A.1 + A.2)</t>
  </si>
  <si>
    <t>17. Impuestos sobre beneficios</t>
  </si>
  <si>
    <t>A.4) RESULTADO DEL PERIODO PROCEDENTE DE OPERACIONES CONTINUADAS (A.3 + 17)</t>
  </si>
  <si>
    <t>B) OPERACIONES INTERRUMPIDAS</t>
  </si>
  <si>
    <t>18. Resultado del periodo procedente de operaciones interrumpidas neto de impuestos</t>
  </si>
  <si>
    <t>A.5) RESULTADO DEL PERIODO (A.4+18)</t>
  </si>
  <si>
    <t>PRESUPUESTO 2016</t>
  </si>
  <si>
    <t xml:space="preserve">SOCIEDAD INMOBILIARIA DEL REAL SITIO DE COVADONGA, S.A. </t>
  </si>
  <si>
    <t>PRESUPUESTO 2017</t>
  </si>
  <si>
    <t>PRESUPUESTO 2018</t>
  </si>
  <si>
    <t>PRESUPUESTO 2019</t>
  </si>
  <si>
    <t>PRESUPUESTO 2020</t>
  </si>
  <si>
    <t>PRESUPUESTO 2021</t>
  </si>
  <si>
    <t>ACLARACIONES Y NOTAS</t>
  </si>
  <si>
    <t xml:space="preserve">Importe neto de la cifra de negocios </t>
  </si>
  <si>
    <t>Variación de existencias de productos terminados y en curso de fabricación</t>
  </si>
  <si>
    <t>Trabajos realizados por la empresa para su activo</t>
  </si>
  <si>
    <t>Aprovisionamientos</t>
  </si>
  <si>
    <t>Otros ingresos de explotación</t>
  </si>
  <si>
    <t>Gastos de personal</t>
  </si>
  <si>
    <t>La sociedad no tiene personal en plantilla desde 2004.</t>
  </si>
  <si>
    <t>Otros gastos de explotación</t>
  </si>
  <si>
    <t>Amortización del inmovilizado</t>
  </si>
  <si>
    <t>Imputación de subvenciones de inmovilizado financiero y otras</t>
  </si>
  <si>
    <t>Excesos de provisiones</t>
  </si>
  <si>
    <t>Deterioro y resultados por enajenaciones del inmovilizado</t>
  </si>
  <si>
    <t>Otros resultados</t>
  </si>
  <si>
    <t>Resultado financiero</t>
  </si>
  <si>
    <t>Impuesto sobre beneficios</t>
  </si>
  <si>
    <t>Ingresos derivados del subarriendo del Gran Hotel Pelayo de Covadonga que es el mismo importe que el Santuario de Covadonga factura a SIRSC. Se actualiza anualmente conforme al IPC anual.</t>
  </si>
  <si>
    <t xml:space="preserve">Renta que se abona al Santuario de Covadonga en su calidad de propietaria del inmueble que alberga el Gran Hotel Pelayo, más otros gastos como notaria, registro mercantil, asesoramiento y servicios bancarios. El importe a abonar al Santuario de Covadonga coincide con la renta facturada por SIRSC a Hostelería del Real Sitio Covadonga, S.L.en concepto de subarriendo del Hotel. </t>
  </si>
  <si>
    <t>Cantidades que se dotan anualmente por las inversiones realizadas en su día en el Hotel.</t>
  </si>
  <si>
    <t>PRESUPUESTO 2022</t>
  </si>
  <si>
    <t>PRESUPUESTO 2023</t>
  </si>
  <si>
    <t>PRESUPUESTO 2024</t>
  </si>
  <si>
    <t>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</si>
</sst>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1" xfId="0" applyFont="1" applyBorder="1" applyProtection="1">
      <protection locked="0"/>
    </xf>
    <xf numFmtId="0" fontId="2" fillId="0" borderId="0" xfId="0" applyFont="1"/>
    <xf numFmtId="0" fontId="3" fillId="0" borderId="0" xfId="0" applyFont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4" fillId="0" borderId="4" xfId="0" applyFont="1" applyBorder="1"/>
    <xf numFmtId="0" fontId="2" fillId="0" borderId="1" xfId="0" applyFont="1" applyBorder="1"/>
    <xf numFmtId="164" fontId="3" fillId="0" borderId="1" xfId="0" applyNumberFormat="1" applyFont="1" applyBorder="1"/>
    <xf numFmtId="0" fontId="2" fillId="0" borderId="2" xfId="0" applyFont="1" applyBorder="1"/>
    <xf numFmtId="164" fontId="3" fillId="0" borderId="2" xfId="0" applyNumberFormat="1" applyFont="1" applyBorder="1" applyProtection="1">
      <protection locked="0"/>
    </xf>
    <xf numFmtId="0" fontId="2" fillId="0" borderId="2" xfId="0" applyFont="1" applyBorder="1" applyAlignment="1">
      <alignment wrapText="1"/>
    </xf>
    <xf numFmtId="164" fontId="3" fillId="0" borderId="2" xfId="0" applyNumberFormat="1" applyFont="1" applyBorder="1"/>
    <xf numFmtId="0" fontId="2" fillId="0" borderId="3" xfId="0" applyFont="1" applyBorder="1" applyAlignment="1">
      <alignment wrapText="1"/>
    </xf>
    <xf numFmtId="164" fontId="3" fillId="0" borderId="3" xfId="0" applyNumberFormat="1" applyFont="1" applyBorder="1" applyProtection="1">
      <protection locked="0"/>
    </xf>
    <xf numFmtId="0" fontId="4" fillId="0" borderId="4" xfId="0" applyFont="1" applyBorder="1" applyAlignment="1">
      <alignment wrapText="1"/>
    </xf>
    <xf numFmtId="164" fontId="5" fillId="0" borderId="4" xfId="0" applyNumberFormat="1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3" fillId="0" borderId="4" xfId="0" applyNumberFormat="1" applyFont="1" applyBorder="1" applyProtection="1">
      <protection locked="0"/>
    </xf>
    <xf numFmtId="0" fontId="6" fillId="0" borderId="0" xfId="0" applyFont="1"/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2" borderId="5" xfId="1" applyFont="1" applyFill="1" applyBorder="1" applyAlignment="1">
      <alignment horizontal="centerContinuous" vertical="center"/>
    </xf>
    <xf numFmtId="0" fontId="5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Normal 2" xfId="1" xr:uid="{2B85B965-5B9B-49D6-B459-4D428B0DA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041F-D6EC-42FE-B6C2-4DB9E1F96C48}">
  <dimension ref="A2:C17"/>
  <sheetViews>
    <sheetView showGridLines="0" zoomScaleNormal="100" workbookViewId="0">
      <selection activeCell="C14" sqref="C14"/>
    </sheetView>
  </sheetViews>
  <sheetFormatPr baseColWidth="10" defaultColWidth="11.42578125" defaultRowHeight="11.25" x14ac:dyDescent="0.25"/>
  <cols>
    <col min="1" max="1" width="4.42578125" style="22" customWidth="1"/>
    <col min="2" max="2" width="24.42578125" style="23" customWidth="1"/>
    <col min="3" max="3" width="76.7109375" style="25" customWidth="1"/>
    <col min="4" max="16384" width="11.42578125" style="25"/>
  </cols>
  <sheetData>
    <row r="2" spans="1:3" ht="17.25" customHeight="1" x14ac:dyDescent="0.25">
      <c r="C2" s="26" t="s">
        <v>64</v>
      </c>
    </row>
    <row r="3" spans="1:3" ht="60" customHeight="1" x14ac:dyDescent="0.25">
      <c r="A3" s="24">
        <v>1</v>
      </c>
      <c r="B3" s="27" t="s">
        <v>65</v>
      </c>
      <c r="C3" s="28" t="s">
        <v>80</v>
      </c>
    </row>
    <row r="4" spans="1:3" ht="60" customHeight="1" x14ac:dyDescent="0.25">
      <c r="A4" s="24">
        <v>2</v>
      </c>
      <c r="B4" s="27" t="s">
        <v>66</v>
      </c>
      <c r="C4" s="29"/>
    </row>
    <row r="5" spans="1:3" ht="60" customHeight="1" x14ac:dyDescent="0.25">
      <c r="A5" s="24">
        <v>3</v>
      </c>
      <c r="B5" s="27" t="s">
        <v>67</v>
      </c>
      <c r="C5" s="29"/>
    </row>
    <row r="6" spans="1:3" ht="60" customHeight="1" x14ac:dyDescent="0.25">
      <c r="A6" s="24">
        <v>4</v>
      </c>
      <c r="B6" s="27" t="s">
        <v>68</v>
      </c>
      <c r="C6" s="29"/>
    </row>
    <row r="7" spans="1:3" ht="60" customHeight="1" x14ac:dyDescent="0.25">
      <c r="A7" s="24">
        <v>5</v>
      </c>
      <c r="B7" s="27" t="s">
        <v>69</v>
      </c>
      <c r="C7" s="28"/>
    </row>
    <row r="8" spans="1:3" ht="60" customHeight="1" x14ac:dyDescent="0.25">
      <c r="A8" s="24">
        <v>6</v>
      </c>
      <c r="B8" s="27" t="s">
        <v>70</v>
      </c>
      <c r="C8" s="29" t="s">
        <v>71</v>
      </c>
    </row>
    <row r="9" spans="1:3" ht="60" customHeight="1" x14ac:dyDescent="0.25">
      <c r="A9" s="24">
        <v>7</v>
      </c>
      <c r="B9" s="27" t="s">
        <v>72</v>
      </c>
      <c r="C9" s="28" t="s">
        <v>81</v>
      </c>
    </row>
    <row r="10" spans="1:3" ht="60" customHeight="1" x14ac:dyDescent="0.25">
      <c r="A10" s="24">
        <v>8</v>
      </c>
      <c r="B10" s="27" t="s">
        <v>73</v>
      </c>
      <c r="C10" s="28" t="s">
        <v>82</v>
      </c>
    </row>
    <row r="11" spans="1:3" ht="60" customHeight="1" x14ac:dyDescent="0.25">
      <c r="A11" s="24">
        <v>9</v>
      </c>
      <c r="B11" s="27" t="s">
        <v>74</v>
      </c>
      <c r="C11" s="29"/>
    </row>
    <row r="12" spans="1:3" ht="60" customHeight="1" x14ac:dyDescent="0.25">
      <c r="A12" s="24">
        <v>10</v>
      </c>
      <c r="B12" s="27" t="s">
        <v>75</v>
      </c>
      <c r="C12" s="29"/>
    </row>
    <row r="13" spans="1:3" ht="60" customHeight="1" x14ac:dyDescent="0.25">
      <c r="A13" s="24">
        <v>11</v>
      </c>
      <c r="B13" s="27" t="s">
        <v>76</v>
      </c>
      <c r="C13" s="29"/>
    </row>
    <row r="14" spans="1:3" ht="60" customHeight="1" x14ac:dyDescent="0.25">
      <c r="A14" s="24">
        <v>12</v>
      </c>
      <c r="B14" s="27" t="s">
        <v>77</v>
      </c>
      <c r="C14" s="29"/>
    </row>
    <row r="15" spans="1:3" ht="60" customHeight="1" x14ac:dyDescent="0.25">
      <c r="A15" s="24">
        <v>13</v>
      </c>
      <c r="B15" s="27" t="s">
        <v>78</v>
      </c>
      <c r="C15" s="29"/>
    </row>
    <row r="16" spans="1:3" ht="60" customHeight="1" x14ac:dyDescent="0.25">
      <c r="A16" s="24">
        <v>14</v>
      </c>
      <c r="B16" s="27" t="s">
        <v>79</v>
      </c>
      <c r="C16" s="29"/>
    </row>
    <row r="17" spans="2:3" ht="22.5" customHeight="1" x14ac:dyDescent="0.25">
      <c r="B17" s="30"/>
      <c r="C17" s="30"/>
    </row>
  </sheetData>
  <mergeCells count="1">
    <mergeCell ref="B17:C17"/>
  </mergeCells>
  <printOptions horizontalCentered="1"/>
  <pageMargins left="0.52" right="0.33" top="0.71" bottom="0.5" header="0" footer="0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A48A-CBBF-4B20-8C7E-98D10E8A30C9}">
  <dimension ref="A1:B65"/>
  <sheetViews>
    <sheetView workbookViewId="0">
      <selection activeCell="B29" sqref="B29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85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85</v>
      </c>
    </row>
    <row r="7" spans="1:2" x14ac:dyDescent="0.2">
      <c r="A7" s="7" t="s">
        <v>2</v>
      </c>
      <c r="B7" s="8">
        <f>B8+B9</f>
        <v>18114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18114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-18658</v>
      </c>
    </row>
    <row r="25" spans="1:2" x14ac:dyDescent="0.2">
      <c r="A25" s="11" t="s">
        <v>20</v>
      </c>
      <c r="B25" s="10">
        <v>-18114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>
        <v>-544</v>
      </c>
    </row>
    <row r="29" spans="1:2" x14ac:dyDescent="0.2">
      <c r="A29" s="11" t="s">
        <v>24</v>
      </c>
      <c r="B29" s="10">
        <v>-3816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-4360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/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0</v>
      </c>
    </row>
    <row r="58" spans="1:2" x14ac:dyDescent="0.2">
      <c r="A58" s="15" t="s">
        <v>51</v>
      </c>
      <c r="B58" s="16">
        <f>B38+B57</f>
        <v>-4360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-4360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-4360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BA74-508B-4BC7-9634-1BA0C1CE8916}">
  <dimension ref="A1:B65"/>
  <sheetViews>
    <sheetView tabSelected="1" workbookViewId="0">
      <selection activeCell="B29" sqref="B29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86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86</v>
      </c>
    </row>
    <row r="7" spans="1:2" x14ac:dyDescent="0.2">
      <c r="A7" s="7" t="s">
        <v>2</v>
      </c>
      <c r="B7" s="8">
        <f>B8+B9</f>
        <v>18694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18694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-19243</v>
      </c>
    </row>
    <row r="25" spans="1:2" x14ac:dyDescent="0.2">
      <c r="A25" s="11" t="s">
        <v>20</v>
      </c>
      <c r="B25" s="10">
        <v>-18694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>
        <v>-549</v>
      </c>
    </row>
    <row r="29" spans="1:2" x14ac:dyDescent="0.2">
      <c r="A29" s="11" t="s">
        <v>24</v>
      </c>
      <c r="B29" s="10">
        <v>-3816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-4365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/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0</v>
      </c>
    </row>
    <row r="58" spans="1:2" x14ac:dyDescent="0.2">
      <c r="A58" s="15" t="s">
        <v>51</v>
      </c>
      <c r="B58" s="16">
        <f>B38+B57</f>
        <v>-4365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-4365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-4365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5"/>
  <sheetViews>
    <sheetView workbookViewId="0">
      <selection activeCell="D23" sqref="D23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57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57</v>
      </c>
    </row>
    <row r="7" spans="1:2" x14ac:dyDescent="0.2">
      <c r="A7" s="7" t="s">
        <v>2</v>
      </c>
      <c r="B7" s="8">
        <f>B8+B9</f>
        <v>15000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15000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-15353</v>
      </c>
    </row>
    <row r="25" spans="1:2" x14ac:dyDescent="0.2">
      <c r="A25" s="11" t="s">
        <v>20</v>
      </c>
      <c r="B25" s="10">
        <v>-353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>
        <v>-15000</v>
      </c>
    </row>
    <row r="29" spans="1:2" x14ac:dyDescent="0.2">
      <c r="A29" s="11" t="s">
        <v>24</v>
      </c>
      <c r="B29" s="10">
        <v>-3420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-3773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-20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>
        <v>-20</v>
      </c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-20</v>
      </c>
    </row>
    <row r="58" spans="1:2" x14ac:dyDescent="0.2">
      <c r="A58" s="15" t="s">
        <v>51</v>
      </c>
      <c r="B58" s="16">
        <f>B38+B57</f>
        <v>-3793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-3793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-3793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5"/>
  <sheetViews>
    <sheetView workbookViewId="0">
      <selection activeCell="B59" sqref="B59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59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59</v>
      </c>
    </row>
    <row r="7" spans="1:2" x14ac:dyDescent="0.2">
      <c r="A7" s="7" t="s">
        <v>2</v>
      </c>
      <c r="B7" s="8">
        <f>B8+B9</f>
        <v>14910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14910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-15410</v>
      </c>
    </row>
    <row r="25" spans="1:2" x14ac:dyDescent="0.2">
      <c r="A25" s="11" t="s">
        <v>20</v>
      </c>
      <c r="B25" s="10">
        <v>-15410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/>
    </row>
    <row r="29" spans="1:2" x14ac:dyDescent="0.2">
      <c r="A29" s="11" t="s">
        <v>24</v>
      </c>
      <c r="B29" s="10">
        <v>-3420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-3920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/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0</v>
      </c>
    </row>
    <row r="58" spans="1:2" x14ac:dyDescent="0.2">
      <c r="A58" s="15" t="s">
        <v>51</v>
      </c>
      <c r="B58" s="16">
        <f>B38+B57</f>
        <v>-3920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-3920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-3920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5"/>
  <sheetViews>
    <sheetView workbookViewId="0">
      <selection activeCell="B1" sqref="B1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60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60</v>
      </c>
    </row>
    <row r="7" spans="1:2" x14ac:dyDescent="0.2">
      <c r="A7" s="7" t="s">
        <v>2</v>
      </c>
      <c r="B7" s="8">
        <f>B8+B9</f>
        <v>15284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15284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-15784</v>
      </c>
    </row>
    <row r="25" spans="1:2" x14ac:dyDescent="0.2">
      <c r="A25" s="11" t="s">
        <v>20</v>
      </c>
      <c r="B25" s="10">
        <v>-15284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>
        <v>-500</v>
      </c>
    </row>
    <row r="29" spans="1:2" x14ac:dyDescent="0.2">
      <c r="A29" s="11" t="s">
        <v>24</v>
      </c>
      <c r="B29" s="10">
        <v>-3420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-3920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/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0</v>
      </c>
    </row>
    <row r="58" spans="1:2" x14ac:dyDescent="0.2">
      <c r="A58" s="15" t="s">
        <v>51</v>
      </c>
      <c r="B58" s="16">
        <f>B38+B57</f>
        <v>-3920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-3920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-3920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5"/>
  <sheetViews>
    <sheetView workbookViewId="0">
      <selection activeCell="B43" sqref="B43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61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61</v>
      </c>
    </row>
    <row r="7" spans="1:2" x14ac:dyDescent="0.2">
      <c r="A7" s="7" t="s">
        <v>2</v>
      </c>
      <c r="B7" s="8">
        <f>B8+B9</f>
        <v>15621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15621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-15989</v>
      </c>
    </row>
    <row r="25" spans="1:2" x14ac:dyDescent="0.2">
      <c r="A25" s="11" t="s">
        <v>20</v>
      </c>
      <c r="B25" s="10">
        <v>-15621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>
        <v>-368</v>
      </c>
    </row>
    <row r="29" spans="1:2" x14ac:dyDescent="0.2">
      <c r="A29" s="11" t="s">
        <v>24</v>
      </c>
      <c r="B29" s="10">
        <v>-3420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-3788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/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0</v>
      </c>
    </row>
    <row r="58" spans="1:2" x14ac:dyDescent="0.2">
      <c r="A58" s="15" t="s">
        <v>51</v>
      </c>
      <c r="B58" s="16">
        <f>B38+B57</f>
        <v>-3788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-3788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-3788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915E-78C1-41B8-80B1-2251CAFB4068}">
  <dimension ref="A1:B65"/>
  <sheetViews>
    <sheetView workbookViewId="0">
      <selection activeCell="B29" sqref="B29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62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62</v>
      </c>
    </row>
    <row r="7" spans="1:2" x14ac:dyDescent="0.2">
      <c r="A7" s="7" t="s">
        <v>2</v>
      </c>
      <c r="B7" s="8">
        <f>B8+B9</f>
        <v>15731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15731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-16131</v>
      </c>
    </row>
    <row r="25" spans="1:2" x14ac:dyDescent="0.2">
      <c r="A25" s="11" t="s">
        <v>20</v>
      </c>
      <c r="B25" s="10">
        <v>-15731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>
        <v>-400</v>
      </c>
    </row>
    <row r="29" spans="1:2" x14ac:dyDescent="0.2">
      <c r="A29" s="11" t="s">
        <v>24</v>
      </c>
      <c r="B29" s="10">
        <v>-3420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-3820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/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0</v>
      </c>
    </row>
    <row r="58" spans="1:2" x14ac:dyDescent="0.2">
      <c r="A58" s="15" t="s">
        <v>51</v>
      </c>
      <c r="B58" s="16">
        <f>B38+B57</f>
        <v>-3820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-3820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-3820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0E44-82CB-4BD7-86D0-B9485FB8AF53}">
  <dimension ref="A1:B65"/>
  <sheetViews>
    <sheetView workbookViewId="0">
      <selection activeCell="B14" sqref="B14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63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63</v>
      </c>
    </row>
    <row r="7" spans="1:2" x14ac:dyDescent="0.2">
      <c r="A7" s="7" t="s">
        <v>2</v>
      </c>
      <c r="B7" s="8">
        <f>B8+B9</f>
        <v>15622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15622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-16022</v>
      </c>
    </row>
    <row r="25" spans="1:2" x14ac:dyDescent="0.2">
      <c r="A25" s="11" t="s">
        <v>20</v>
      </c>
      <c r="B25" s="10">
        <v>-15622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>
        <v>-400</v>
      </c>
    </row>
    <row r="29" spans="1:2" x14ac:dyDescent="0.2">
      <c r="A29" s="11" t="s">
        <v>24</v>
      </c>
      <c r="B29" s="10">
        <v>-3989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-4389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/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0</v>
      </c>
    </row>
    <row r="58" spans="1:2" x14ac:dyDescent="0.2">
      <c r="A58" s="15" t="s">
        <v>51</v>
      </c>
      <c r="B58" s="16">
        <f>B38+B57</f>
        <v>-4389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-4389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-4389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4595-857D-4F3C-84B7-4B5D4B70C481}">
  <dimension ref="A1:B65"/>
  <sheetViews>
    <sheetView workbookViewId="0">
      <selection activeCell="B29" sqref="B29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83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83</v>
      </c>
    </row>
    <row r="7" spans="1:2" x14ac:dyDescent="0.2">
      <c r="A7" s="7" t="s">
        <v>2</v>
      </c>
      <c r="B7" s="8">
        <f>B8+B9</f>
        <v>15933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15933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-16437</v>
      </c>
    </row>
    <row r="25" spans="1:2" x14ac:dyDescent="0.2">
      <c r="A25" s="11" t="s">
        <v>20</v>
      </c>
      <c r="B25" s="10">
        <v>-15933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>
        <v>-504</v>
      </c>
    </row>
    <row r="29" spans="1:2" x14ac:dyDescent="0.2">
      <c r="A29" s="11" t="s">
        <v>24</v>
      </c>
      <c r="B29" s="10">
        <v>-3989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-4493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/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0</v>
      </c>
    </row>
    <row r="58" spans="1:2" x14ac:dyDescent="0.2">
      <c r="A58" s="15" t="s">
        <v>51</v>
      </c>
      <c r="B58" s="16">
        <f>B38+B57</f>
        <v>-4493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-4493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-4493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57A9-D594-4254-963B-97BBD1AB2623}">
  <dimension ref="A1:B65"/>
  <sheetViews>
    <sheetView workbookViewId="0">
      <selection activeCell="B49" sqref="B49"/>
    </sheetView>
  </sheetViews>
  <sheetFormatPr baseColWidth="10" defaultRowHeight="11.25" x14ac:dyDescent="0.2"/>
  <cols>
    <col min="1" max="1" width="66.7109375" style="3" customWidth="1"/>
    <col min="2" max="2" width="16.140625" style="3" customWidth="1"/>
    <col min="3" max="255" width="11.42578125" style="3"/>
    <col min="256" max="256" width="63.140625" style="3" customWidth="1"/>
    <col min="257" max="257" width="15.7109375" style="3" customWidth="1"/>
    <col min="258" max="258" width="19.140625" style="3" customWidth="1"/>
    <col min="259" max="511" width="11.42578125" style="3"/>
    <col min="512" max="512" width="63.140625" style="3" customWidth="1"/>
    <col min="513" max="513" width="15.7109375" style="3" customWidth="1"/>
    <col min="514" max="514" width="19.140625" style="3" customWidth="1"/>
    <col min="515" max="767" width="11.42578125" style="3"/>
    <col min="768" max="768" width="63.140625" style="3" customWidth="1"/>
    <col min="769" max="769" width="15.7109375" style="3" customWidth="1"/>
    <col min="770" max="770" width="19.140625" style="3" customWidth="1"/>
    <col min="771" max="1023" width="11.42578125" style="3"/>
    <col min="1024" max="1024" width="63.140625" style="3" customWidth="1"/>
    <col min="1025" max="1025" width="15.7109375" style="3" customWidth="1"/>
    <col min="1026" max="1026" width="19.140625" style="3" customWidth="1"/>
    <col min="1027" max="1279" width="11.42578125" style="3"/>
    <col min="1280" max="1280" width="63.140625" style="3" customWidth="1"/>
    <col min="1281" max="1281" width="15.7109375" style="3" customWidth="1"/>
    <col min="1282" max="1282" width="19.140625" style="3" customWidth="1"/>
    <col min="1283" max="1535" width="11.42578125" style="3"/>
    <col min="1536" max="1536" width="63.140625" style="3" customWidth="1"/>
    <col min="1537" max="1537" width="15.7109375" style="3" customWidth="1"/>
    <col min="1538" max="1538" width="19.140625" style="3" customWidth="1"/>
    <col min="1539" max="1791" width="11.42578125" style="3"/>
    <col min="1792" max="1792" width="63.140625" style="3" customWidth="1"/>
    <col min="1793" max="1793" width="15.7109375" style="3" customWidth="1"/>
    <col min="1794" max="1794" width="19.140625" style="3" customWidth="1"/>
    <col min="1795" max="2047" width="11.42578125" style="3"/>
    <col min="2048" max="2048" width="63.140625" style="3" customWidth="1"/>
    <col min="2049" max="2049" width="15.7109375" style="3" customWidth="1"/>
    <col min="2050" max="2050" width="19.140625" style="3" customWidth="1"/>
    <col min="2051" max="2303" width="11.42578125" style="3"/>
    <col min="2304" max="2304" width="63.140625" style="3" customWidth="1"/>
    <col min="2305" max="2305" width="15.7109375" style="3" customWidth="1"/>
    <col min="2306" max="2306" width="19.140625" style="3" customWidth="1"/>
    <col min="2307" max="2559" width="11.42578125" style="3"/>
    <col min="2560" max="2560" width="63.140625" style="3" customWidth="1"/>
    <col min="2561" max="2561" width="15.7109375" style="3" customWidth="1"/>
    <col min="2562" max="2562" width="19.140625" style="3" customWidth="1"/>
    <col min="2563" max="2815" width="11.42578125" style="3"/>
    <col min="2816" max="2816" width="63.140625" style="3" customWidth="1"/>
    <col min="2817" max="2817" width="15.7109375" style="3" customWidth="1"/>
    <col min="2818" max="2818" width="19.140625" style="3" customWidth="1"/>
    <col min="2819" max="3071" width="11.42578125" style="3"/>
    <col min="3072" max="3072" width="63.140625" style="3" customWidth="1"/>
    <col min="3073" max="3073" width="15.7109375" style="3" customWidth="1"/>
    <col min="3074" max="3074" width="19.140625" style="3" customWidth="1"/>
    <col min="3075" max="3327" width="11.42578125" style="3"/>
    <col min="3328" max="3328" width="63.140625" style="3" customWidth="1"/>
    <col min="3329" max="3329" width="15.7109375" style="3" customWidth="1"/>
    <col min="3330" max="3330" width="19.140625" style="3" customWidth="1"/>
    <col min="3331" max="3583" width="11.42578125" style="3"/>
    <col min="3584" max="3584" width="63.140625" style="3" customWidth="1"/>
    <col min="3585" max="3585" width="15.7109375" style="3" customWidth="1"/>
    <col min="3586" max="3586" width="19.140625" style="3" customWidth="1"/>
    <col min="3587" max="3839" width="11.42578125" style="3"/>
    <col min="3840" max="3840" width="63.140625" style="3" customWidth="1"/>
    <col min="3841" max="3841" width="15.7109375" style="3" customWidth="1"/>
    <col min="3842" max="3842" width="19.140625" style="3" customWidth="1"/>
    <col min="3843" max="4095" width="11.42578125" style="3"/>
    <col min="4096" max="4096" width="63.140625" style="3" customWidth="1"/>
    <col min="4097" max="4097" width="15.7109375" style="3" customWidth="1"/>
    <col min="4098" max="4098" width="19.140625" style="3" customWidth="1"/>
    <col min="4099" max="4351" width="11.42578125" style="3"/>
    <col min="4352" max="4352" width="63.140625" style="3" customWidth="1"/>
    <col min="4353" max="4353" width="15.7109375" style="3" customWidth="1"/>
    <col min="4354" max="4354" width="19.140625" style="3" customWidth="1"/>
    <col min="4355" max="4607" width="11.42578125" style="3"/>
    <col min="4608" max="4608" width="63.140625" style="3" customWidth="1"/>
    <col min="4609" max="4609" width="15.7109375" style="3" customWidth="1"/>
    <col min="4610" max="4610" width="19.140625" style="3" customWidth="1"/>
    <col min="4611" max="4863" width="11.42578125" style="3"/>
    <col min="4864" max="4864" width="63.140625" style="3" customWidth="1"/>
    <col min="4865" max="4865" width="15.7109375" style="3" customWidth="1"/>
    <col min="4866" max="4866" width="19.140625" style="3" customWidth="1"/>
    <col min="4867" max="5119" width="11.42578125" style="3"/>
    <col min="5120" max="5120" width="63.140625" style="3" customWidth="1"/>
    <col min="5121" max="5121" width="15.7109375" style="3" customWidth="1"/>
    <col min="5122" max="5122" width="19.140625" style="3" customWidth="1"/>
    <col min="5123" max="5375" width="11.42578125" style="3"/>
    <col min="5376" max="5376" width="63.140625" style="3" customWidth="1"/>
    <col min="5377" max="5377" width="15.7109375" style="3" customWidth="1"/>
    <col min="5378" max="5378" width="19.140625" style="3" customWidth="1"/>
    <col min="5379" max="5631" width="11.42578125" style="3"/>
    <col min="5632" max="5632" width="63.140625" style="3" customWidth="1"/>
    <col min="5633" max="5633" width="15.7109375" style="3" customWidth="1"/>
    <col min="5634" max="5634" width="19.140625" style="3" customWidth="1"/>
    <col min="5635" max="5887" width="11.42578125" style="3"/>
    <col min="5888" max="5888" width="63.140625" style="3" customWidth="1"/>
    <col min="5889" max="5889" width="15.7109375" style="3" customWidth="1"/>
    <col min="5890" max="5890" width="19.140625" style="3" customWidth="1"/>
    <col min="5891" max="6143" width="11.42578125" style="3"/>
    <col min="6144" max="6144" width="63.140625" style="3" customWidth="1"/>
    <col min="6145" max="6145" width="15.7109375" style="3" customWidth="1"/>
    <col min="6146" max="6146" width="19.140625" style="3" customWidth="1"/>
    <col min="6147" max="6399" width="11.42578125" style="3"/>
    <col min="6400" max="6400" width="63.140625" style="3" customWidth="1"/>
    <col min="6401" max="6401" width="15.7109375" style="3" customWidth="1"/>
    <col min="6402" max="6402" width="19.140625" style="3" customWidth="1"/>
    <col min="6403" max="6655" width="11.42578125" style="3"/>
    <col min="6656" max="6656" width="63.140625" style="3" customWidth="1"/>
    <col min="6657" max="6657" width="15.7109375" style="3" customWidth="1"/>
    <col min="6658" max="6658" width="19.140625" style="3" customWidth="1"/>
    <col min="6659" max="6911" width="11.42578125" style="3"/>
    <col min="6912" max="6912" width="63.140625" style="3" customWidth="1"/>
    <col min="6913" max="6913" width="15.7109375" style="3" customWidth="1"/>
    <col min="6914" max="6914" width="19.140625" style="3" customWidth="1"/>
    <col min="6915" max="7167" width="11.42578125" style="3"/>
    <col min="7168" max="7168" width="63.140625" style="3" customWidth="1"/>
    <col min="7169" max="7169" width="15.7109375" style="3" customWidth="1"/>
    <col min="7170" max="7170" width="19.140625" style="3" customWidth="1"/>
    <col min="7171" max="7423" width="11.42578125" style="3"/>
    <col min="7424" max="7424" width="63.140625" style="3" customWidth="1"/>
    <col min="7425" max="7425" width="15.7109375" style="3" customWidth="1"/>
    <col min="7426" max="7426" width="19.140625" style="3" customWidth="1"/>
    <col min="7427" max="7679" width="11.42578125" style="3"/>
    <col min="7680" max="7680" width="63.140625" style="3" customWidth="1"/>
    <col min="7681" max="7681" width="15.7109375" style="3" customWidth="1"/>
    <col min="7682" max="7682" width="19.140625" style="3" customWidth="1"/>
    <col min="7683" max="7935" width="11.42578125" style="3"/>
    <col min="7936" max="7936" width="63.140625" style="3" customWidth="1"/>
    <col min="7937" max="7937" width="15.7109375" style="3" customWidth="1"/>
    <col min="7938" max="7938" width="19.140625" style="3" customWidth="1"/>
    <col min="7939" max="8191" width="11.42578125" style="3"/>
    <col min="8192" max="8192" width="63.140625" style="3" customWidth="1"/>
    <col min="8193" max="8193" width="15.7109375" style="3" customWidth="1"/>
    <col min="8194" max="8194" width="19.140625" style="3" customWidth="1"/>
    <col min="8195" max="8447" width="11.42578125" style="3"/>
    <col min="8448" max="8448" width="63.140625" style="3" customWidth="1"/>
    <col min="8449" max="8449" width="15.7109375" style="3" customWidth="1"/>
    <col min="8450" max="8450" width="19.140625" style="3" customWidth="1"/>
    <col min="8451" max="8703" width="11.42578125" style="3"/>
    <col min="8704" max="8704" width="63.140625" style="3" customWidth="1"/>
    <col min="8705" max="8705" width="15.7109375" style="3" customWidth="1"/>
    <col min="8706" max="8706" width="19.140625" style="3" customWidth="1"/>
    <col min="8707" max="8959" width="11.42578125" style="3"/>
    <col min="8960" max="8960" width="63.140625" style="3" customWidth="1"/>
    <col min="8961" max="8961" width="15.7109375" style="3" customWidth="1"/>
    <col min="8962" max="8962" width="19.140625" style="3" customWidth="1"/>
    <col min="8963" max="9215" width="11.42578125" style="3"/>
    <col min="9216" max="9216" width="63.140625" style="3" customWidth="1"/>
    <col min="9217" max="9217" width="15.7109375" style="3" customWidth="1"/>
    <col min="9218" max="9218" width="19.140625" style="3" customWidth="1"/>
    <col min="9219" max="9471" width="11.42578125" style="3"/>
    <col min="9472" max="9472" width="63.140625" style="3" customWidth="1"/>
    <col min="9473" max="9473" width="15.7109375" style="3" customWidth="1"/>
    <col min="9474" max="9474" width="19.140625" style="3" customWidth="1"/>
    <col min="9475" max="9727" width="11.42578125" style="3"/>
    <col min="9728" max="9728" width="63.140625" style="3" customWidth="1"/>
    <col min="9729" max="9729" width="15.7109375" style="3" customWidth="1"/>
    <col min="9730" max="9730" width="19.140625" style="3" customWidth="1"/>
    <col min="9731" max="9983" width="11.42578125" style="3"/>
    <col min="9984" max="9984" width="63.140625" style="3" customWidth="1"/>
    <col min="9985" max="9985" width="15.7109375" style="3" customWidth="1"/>
    <col min="9986" max="9986" width="19.140625" style="3" customWidth="1"/>
    <col min="9987" max="10239" width="11.42578125" style="3"/>
    <col min="10240" max="10240" width="63.140625" style="3" customWidth="1"/>
    <col min="10241" max="10241" width="15.7109375" style="3" customWidth="1"/>
    <col min="10242" max="10242" width="19.140625" style="3" customWidth="1"/>
    <col min="10243" max="10495" width="11.42578125" style="3"/>
    <col min="10496" max="10496" width="63.140625" style="3" customWidth="1"/>
    <col min="10497" max="10497" width="15.7109375" style="3" customWidth="1"/>
    <col min="10498" max="10498" width="19.140625" style="3" customWidth="1"/>
    <col min="10499" max="10751" width="11.42578125" style="3"/>
    <col min="10752" max="10752" width="63.140625" style="3" customWidth="1"/>
    <col min="10753" max="10753" width="15.7109375" style="3" customWidth="1"/>
    <col min="10754" max="10754" width="19.140625" style="3" customWidth="1"/>
    <col min="10755" max="11007" width="11.42578125" style="3"/>
    <col min="11008" max="11008" width="63.140625" style="3" customWidth="1"/>
    <col min="11009" max="11009" width="15.7109375" style="3" customWidth="1"/>
    <col min="11010" max="11010" width="19.140625" style="3" customWidth="1"/>
    <col min="11011" max="11263" width="11.42578125" style="3"/>
    <col min="11264" max="11264" width="63.140625" style="3" customWidth="1"/>
    <col min="11265" max="11265" width="15.7109375" style="3" customWidth="1"/>
    <col min="11266" max="11266" width="19.140625" style="3" customWidth="1"/>
    <col min="11267" max="11519" width="11.42578125" style="3"/>
    <col min="11520" max="11520" width="63.140625" style="3" customWidth="1"/>
    <col min="11521" max="11521" width="15.7109375" style="3" customWidth="1"/>
    <col min="11522" max="11522" width="19.140625" style="3" customWidth="1"/>
    <col min="11523" max="11775" width="11.42578125" style="3"/>
    <col min="11776" max="11776" width="63.140625" style="3" customWidth="1"/>
    <col min="11777" max="11777" width="15.7109375" style="3" customWidth="1"/>
    <col min="11778" max="11778" width="19.140625" style="3" customWidth="1"/>
    <col min="11779" max="12031" width="11.42578125" style="3"/>
    <col min="12032" max="12032" width="63.140625" style="3" customWidth="1"/>
    <col min="12033" max="12033" width="15.7109375" style="3" customWidth="1"/>
    <col min="12034" max="12034" width="19.140625" style="3" customWidth="1"/>
    <col min="12035" max="12287" width="11.42578125" style="3"/>
    <col min="12288" max="12288" width="63.140625" style="3" customWidth="1"/>
    <col min="12289" max="12289" width="15.7109375" style="3" customWidth="1"/>
    <col min="12290" max="12290" width="19.140625" style="3" customWidth="1"/>
    <col min="12291" max="12543" width="11.42578125" style="3"/>
    <col min="12544" max="12544" width="63.140625" style="3" customWidth="1"/>
    <col min="12545" max="12545" width="15.7109375" style="3" customWidth="1"/>
    <col min="12546" max="12546" width="19.140625" style="3" customWidth="1"/>
    <col min="12547" max="12799" width="11.42578125" style="3"/>
    <col min="12800" max="12800" width="63.140625" style="3" customWidth="1"/>
    <col min="12801" max="12801" width="15.7109375" style="3" customWidth="1"/>
    <col min="12802" max="12802" width="19.140625" style="3" customWidth="1"/>
    <col min="12803" max="13055" width="11.42578125" style="3"/>
    <col min="13056" max="13056" width="63.140625" style="3" customWidth="1"/>
    <col min="13057" max="13057" width="15.7109375" style="3" customWidth="1"/>
    <col min="13058" max="13058" width="19.140625" style="3" customWidth="1"/>
    <col min="13059" max="13311" width="11.42578125" style="3"/>
    <col min="13312" max="13312" width="63.140625" style="3" customWidth="1"/>
    <col min="13313" max="13313" width="15.7109375" style="3" customWidth="1"/>
    <col min="13314" max="13314" width="19.140625" style="3" customWidth="1"/>
    <col min="13315" max="13567" width="11.42578125" style="3"/>
    <col min="13568" max="13568" width="63.140625" style="3" customWidth="1"/>
    <col min="13569" max="13569" width="15.7109375" style="3" customWidth="1"/>
    <col min="13570" max="13570" width="19.140625" style="3" customWidth="1"/>
    <col min="13571" max="13823" width="11.42578125" style="3"/>
    <col min="13824" max="13824" width="63.140625" style="3" customWidth="1"/>
    <col min="13825" max="13825" width="15.7109375" style="3" customWidth="1"/>
    <col min="13826" max="13826" width="19.140625" style="3" customWidth="1"/>
    <col min="13827" max="14079" width="11.42578125" style="3"/>
    <col min="14080" max="14080" width="63.140625" style="3" customWidth="1"/>
    <col min="14081" max="14081" width="15.7109375" style="3" customWidth="1"/>
    <col min="14082" max="14082" width="19.140625" style="3" customWidth="1"/>
    <col min="14083" max="14335" width="11.42578125" style="3"/>
    <col min="14336" max="14336" width="63.140625" style="3" customWidth="1"/>
    <col min="14337" max="14337" width="15.7109375" style="3" customWidth="1"/>
    <col min="14338" max="14338" width="19.140625" style="3" customWidth="1"/>
    <col min="14339" max="14591" width="11.42578125" style="3"/>
    <col min="14592" max="14592" width="63.140625" style="3" customWidth="1"/>
    <col min="14593" max="14593" width="15.7109375" style="3" customWidth="1"/>
    <col min="14594" max="14594" width="19.140625" style="3" customWidth="1"/>
    <col min="14595" max="14847" width="11.42578125" style="3"/>
    <col min="14848" max="14848" width="63.140625" style="3" customWidth="1"/>
    <col min="14849" max="14849" width="15.7109375" style="3" customWidth="1"/>
    <col min="14850" max="14850" width="19.140625" style="3" customWidth="1"/>
    <col min="14851" max="15103" width="11.42578125" style="3"/>
    <col min="15104" max="15104" width="63.140625" style="3" customWidth="1"/>
    <col min="15105" max="15105" width="15.7109375" style="3" customWidth="1"/>
    <col min="15106" max="15106" width="19.140625" style="3" customWidth="1"/>
    <col min="15107" max="15359" width="11.42578125" style="3"/>
    <col min="15360" max="15360" width="63.140625" style="3" customWidth="1"/>
    <col min="15361" max="15361" width="15.7109375" style="3" customWidth="1"/>
    <col min="15362" max="15362" width="19.140625" style="3" customWidth="1"/>
    <col min="15363" max="15615" width="11.42578125" style="3"/>
    <col min="15616" max="15616" width="63.140625" style="3" customWidth="1"/>
    <col min="15617" max="15617" width="15.7109375" style="3" customWidth="1"/>
    <col min="15618" max="15618" width="19.140625" style="3" customWidth="1"/>
    <col min="15619" max="15871" width="11.42578125" style="3"/>
    <col min="15872" max="15872" width="63.140625" style="3" customWidth="1"/>
    <col min="15873" max="15873" width="15.7109375" style="3" customWidth="1"/>
    <col min="15874" max="15874" width="19.140625" style="3" customWidth="1"/>
    <col min="15875" max="16127" width="11.42578125" style="3"/>
    <col min="16128" max="16128" width="63.140625" style="3" customWidth="1"/>
    <col min="16129" max="16129" width="15.7109375" style="3" customWidth="1"/>
    <col min="16130" max="16130" width="19.140625" style="3" customWidth="1"/>
    <col min="16131" max="16384" width="11.42578125" style="3"/>
  </cols>
  <sheetData>
    <row r="1" spans="1:2" ht="12" x14ac:dyDescent="0.2">
      <c r="A1" s="1" t="s">
        <v>84</v>
      </c>
      <c r="B1" s="2"/>
    </row>
    <row r="2" spans="1:2" ht="12" customHeight="1" x14ac:dyDescent="0.2">
      <c r="A2" s="4" t="s">
        <v>58</v>
      </c>
    </row>
    <row r="3" spans="1:2" ht="12" customHeight="1" x14ac:dyDescent="0.2">
      <c r="A3" s="5"/>
    </row>
    <row r="4" spans="1:2" ht="9" customHeight="1" x14ac:dyDescent="0.2"/>
    <row r="5" spans="1:2" ht="12" x14ac:dyDescent="0.2">
      <c r="A5" s="31" t="s">
        <v>0</v>
      </c>
      <c r="B5" s="31"/>
    </row>
    <row r="6" spans="1:2" x14ac:dyDescent="0.2">
      <c r="A6" s="6" t="s">
        <v>1</v>
      </c>
      <c r="B6" s="21" t="s">
        <v>84</v>
      </c>
    </row>
    <row r="7" spans="1:2" x14ac:dyDescent="0.2">
      <c r="A7" s="7" t="s">
        <v>2</v>
      </c>
      <c r="B7" s="8">
        <f>B8+B9</f>
        <v>17072</v>
      </c>
    </row>
    <row r="8" spans="1:2" x14ac:dyDescent="0.2">
      <c r="A8" s="9" t="s">
        <v>3</v>
      </c>
      <c r="B8" s="10"/>
    </row>
    <row r="9" spans="1:2" ht="10.5" customHeight="1" x14ac:dyDescent="0.2">
      <c r="A9" s="11" t="s">
        <v>4</v>
      </c>
      <c r="B9" s="10">
        <v>17072</v>
      </c>
    </row>
    <row r="10" spans="1:2" ht="9.75" customHeight="1" x14ac:dyDescent="0.2">
      <c r="A10" s="11" t="s">
        <v>5</v>
      </c>
      <c r="B10" s="10"/>
    </row>
    <row r="11" spans="1:2" x14ac:dyDescent="0.2">
      <c r="A11" s="9" t="s">
        <v>6</v>
      </c>
      <c r="B11" s="10"/>
    </row>
    <row r="12" spans="1:2" x14ac:dyDescent="0.2">
      <c r="A12" s="9" t="s">
        <v>7</v>
      </c>
      <c r="B12" s="12">
        <f>B13+B14+B15+B16</f>
        <v>0</v>
      </c>
    </row>
    <row r="13" spans="1:2" x14ac:dyDescent="0.2">
      <c r="A13" s="9" t="s">
        <v>8</v>
      </c>
      <c r="B13" s="10"/>
    </row>
    <row r="14" spans="1:2" x14ac:dyDescent="0.2">
      <c r="A14" s="11" t="s">
        <v>9</v>
      </c>
      <c r="B14" s="10"/>
    </row>
    <row r="15" spans="1:2" x14ac:dyDescent="0.2">
      <c r="A15" s="9" t="s">
        <v>10</v>
      </c>
      <c r="B15" s="10"/>
    </row>
    <row r="16" spans="1:2" ht="12" customHeight="1" x14ac:dyDescent="0.2">
      <c r="A16" s="11" t="s">
        <v>11</v>
      </c>
      <c r="B16" s="10"/>
    </row>
    <row r="17" spans="1:2" x14ac:dyDescent="0.2">
      <c r="A17" s="9" t="s">
        <v>12</v>
      </c>
      <c r="B17" s="12">
        <f>B18+B19</f>
        <v>0</v>
      </c>
    </row>
    <row r="18" spans="1:2" x14ac:dyDescent="0.2">
      <c r="A18" s="11" t="s">
        <v>13</v>
      </c>
      <c r="B18" s="10"/>
    </row>
    <row r="19" spans="1:2" ht="11.25" customHeight="1" x14ac:dyDescent="0.2">
      <c r="A19" s="11" t="s">
        <v>14</v>
      </c>
      <c r="B19" s="10"/>
    </row>
    <row r="20" spans="1:2" x14ac:dyDescent="0.2">
      <c r="A20" s="11" t="s">
        <v>15</v>
      </c>
      <c r="B20" s="12">
        <f>SUM(B21:B23)</f>
        <v>0</v>
      </c>
    </row>
    <row r="21" spans="1:2" x14ac:dyDescent="0.2">
      <c r="A21" s="11" t="s">
        <v>16</v>
      </c>
      <c r="B21" s="10"/>
    </row>
    <row r="22" spans="1:2" x14ac:dyDescent="0.2">
      <c r="A22" s="11" t="s">
        <v>17</v>
      </c>
      <c r="B22" s="10"/>
    </row>
    <row r="23" spans="1:2" x14ac:dyDescent="0.2">
      <c r="A23" s="11" t="s">
        <v>18</v>
      </c>
      <c r="B23" s="10"/>
    </row>
    <row r="24" spans="1:2" x14ac:dyDescent="0.2">
      <c r="A24" s="11" t="s">
        <v>19</v>
      </c>
      <c r="B24" s="12">
        <f>B25+B26+B27+B28</f>
        <v>-17737</v>
      </c>
    </row>
    <row r="25" spans="1:2" x14ac:dyDescent="0.2">
      <c r="A25" s="11" t="s">
        <v>20</v>
      </c>
      <c r="B25" s="10">
        <v>-17072</v>
      </c>
    </row>
    <row r="26" spans="1:2" x14ac:dyDescent="0.2">
      <c r="A26" s="11" t="s">
        <v>21</v>
      </c>
      <c r="B26" s="10"/>
    </row>
    <row r="27" spans="1:2" ht="12" customHeight="1" x14ac:dyDescent="0.2">
      <c r="A27" s="11" t="s">
        <v>22</v>
      </c>
      <c r="B27" s="10"/>
    </row>
    <row r="28" spans="1:2" x14ac:dyDescent="0.2">
      <c r="A28" s="11" t="s">
        <v>23</v>
      </c>
      <c r="B28" s="10">
        <v>-665</v>
      </c>
    </row>
    <row r="29" spans="1:2" x14ac:dyDescent="0.2">
      <c r="A29" s="11" t="s">
        <v>24</v>
      </c>
      <c r="B29" s="10">
        <v>-3816</v>
      </c>
    </row>
    <row r="30" spans="1:2" x14ac:dyDescent="0.2">
      <c r="A30" s="11" t="s">
        <v>25</v>
      </c>
      <c r="B30" s="10"/>
    </row>
    <row r="31" spans="1:2" x14ac:dyDescent="0.2">
      <c r="A31" s="11" t="s">
        <v>26</v>
      </c>
      <c r="B31" s="10"/>
    </row>
    <row r="32" spans="1:2" x14ac:dyDescent="0.2">
      <c r="A32" s="11" t="s">
        <v>27</v>
      </c>
      <c r="B32" s="12">
        <f>B33+B34</f>
        <v>0</v>
      </c>
    </row>
    <row r="33" spans="1:2" x14ac:dyDescent="0.2">
      <c r="A33" s="11" t="s">
        <v>28</v>
      </c>
      <c r="B33" s="10"/>
    </row>
    <row r="34" spans="1:2" x14ac:dyDescent="0.2">
      <c r="A34" s="11" t="s">
        <v>29</v>
      </c>
      <c r="B34" s="10"/>
    </row>
    <row r="35" spans="1:2" x14ac:dyDescent="0.2">
      <c r="A35" s="11" t="s">
        <v>30</v>
      </c>
      <c r="B35" s="10">
        <f>B36+B37</f>
        <v>0</v>
      </c>
    </row>
    <row r="36" spans="1:2" x14ac:dyDescent="0.2">
      <c r="A36" s="11" t="s">
        <v>31</v>
      </c>
      <c r="B36" s="10"/>
    </row>
    <row r="37" spans="1:2" x14ac:dyDescent="0.2">
      <c r="A37" s="13" t="s">
        <v>32</v>
      </c>
      <c r="B37" s="14"/>
    </row>
    <row r="38" spans="1:2" x14ac:dyDescent="0.2">
      <c r="A38" s="15" t="s">
        <v>33</v>
      </c>
      <c r="B38" s="16">
        <f>B7+B10+B11+B12+B17+B20+B24+B29+B30+B31+B32+B35</f>
        <v>-4481</v>
      </c>
    </row>
    <row r="39" spans="1:2" x14ac:dyDescent="0.2">
      <c r="A39" s="17" t="s">
        <v>34</v>
      </c>
      <c r="B39" s="8">
        <f>B40+B43</f>
        <v>0</v>
      </c>
    </row>
    <row r="40" spans="1:2" x14ac:dyDescent="0.2">
      <c r="A40" s="11" t="s">
        <v>35</v>
      </c>
      <c r="B40" s="12">
        <f>B41+B42</f>
        <v>0</v>
      </c>
    </row>
    <row r="41" spans="1:2" x14ac:dyDescent="0.2">
      <c r="A41" s="11" t="s">
        <v>36</v>
      </c>
      <c r="B41" s="10"/>
    </row>
    <row r="42" spans="1:2" x14ac:dyDescent="0.2">
      <c r="A42" s="11" t="s">
        <v>37</v>
      </c>
      <c r="B42" s="10"/>
    </row>
    <row r="43" spans="1:2" x14ac:dyDescent="0.2">
      <c r="A43" s="11" t="s">
        <v>38</v>
      </c>
      <c r="B43" s="12"/>
    </row>
    <row r="44" spans="1:2" x14ac:dyDescent="0.2">
      <c r="A44" s="11" t="s">
        <v>39</v>
      </c>
      <c r="B44" s="10"/>
    </row>
    <row r="45" spans="1:2" x14ac:dyDescent="0.2">
      <c r="A45" s="11" t="s">
        <v>40</v>
      </c>
      <c r="B45" s="10"/>
    </row>
    <row r="46" spans="1:2" x14ac:dyDescent="0.2">
      <c r="A46" s="11" t="s">
        <v>41</v>
      </c>
      <c r="B46" s="12">
        <f>B47+B48+B49</f>
        <v>0</v>
      </c>
    </row>
    <row r="47" spans="1:2" x14ac:dyDescent="0.2">
      <c r="A47" s="11" t="s">
        <v>42</v>
      </c>
      <c r="B47" s="10"/>
    </row>
    <row r="48" spans="1:2" x14ac:dyDescent="0.2">
      <c r="A48" s="11" t="s">
        <v>43</v>
      </c>
      <c r="B48" s="10"/>
    </row>
    <row r="49" spans="1:2" x14ac:dyDescent="0.2">
      <c r="A49" s="11" t="s">
        <v>44</v>
      </c>
      <c r="B49" s="10"/>
    </row>
    <row r="50" spans="1:2" x14ac:dyDescent="0.2">
      <c r="A50" s="11" t="s">
        <v>45</v>
      </c>
      <c r="B50" s="12">
        <f>B51+B52</f>
        <v>0</v>
      </c>
    </row>
    <row r="51" spans="1:2" x14ac:dyDescent="0.2">
      <c r="A51" s="11" t="s">
        <v>46</v>
      </c>
      <c r="B51" s="10"/>
    </row>
    <row r="52" spans="1:2" ht="12" customHeight="1" x14ac:dyDescent="0.2">
      <c r="A52" s="11" t="s">
        <v>47</v>
      </c>
      <c r="B52" s="10"/>
    </row>
    <row r="53" spans="1:2" x14ac:dyDescent="0.2">
      <c r="A53" s="11" t="s">
        <v>48</v>
      </c>
      <c r="B53" s="10"/>
    </row>
    <row r="54" spans="1:2" ht="12.75" customHeight="1" x14ac:dyDescent="0.2">
      <c r="A54" s="11" t="s">
        <v>49</v>
      </c>
      <c r="B54" s="12">
        <f>B55+B56</f>
        <v>0</v>
      </c>
    </row>
    <row r="55" spans="1:2" x14ac:dyDescent="0.2">
      <c r="A55" s="11" t="s">
        <v>28</v>
      </c>
      <c r="B55" s="10"/>
    </row>
    <row r="56" spans="1:2" x14ac:dyDescent="0.2">
      <c r="A56" s="13" t="s">
        <v>29</v>
      </c>
      <c r="B56" s="14"/>
    </row>
    <row r="57" spans="1:2" x14ac:dyDescent="0.2">
      <c r="A57" s="15" t="s">
        <v>50</v>
      </c>
      <c r="B57" s="16">
        <f>B39+B46+B50+B53+B54</f>
        <v>0</v>
      </c>
    </row>
    <row r="58" spans="1:2" x14ac:dyDescent="0.2">
      <c r="A58" s="15" t="s">
        <v>51</v>
      </c>
      <c r="B58" s="16">
        <f>B38+B57</f>
        <v>-4481</v>
      </c>
    </row>
    <row r="59" spans="1:2" x14ac:dyDescent="0.2">
      <c r="A59" s="18" t="s">
        <v>52</v>
      </c>
      <c r="B59" s="19"/>
    </row>
    <row r="60" spans="1:2" ht="22.5" x14ac:dyDescent="0.2">
      <c r="A60" s="15" t="s">
        <v>53</v>
      </c>
      <c r="B60" s="16">
        <f>B58+B59</f>
        <v>-4481</v>
      </c>
    </row>
    <row r="61" spans="1:2" x14ac:dyDescent="0.2">
      <c r="A61" s="15" t="s">
        <v>54</v>
      </c>
      <c r="B61" s="16">
        <f>B62</f>
        <v>0</v>
      </c>
    </row>
    <row r="62" spans="1:2" x14ac:dyDescent="0.2">
      <c r="A62" s="18" t="s">
        <v>55</v>
      </c>
      <c r="B62" s="19"/>
    </row>
    <row r="63" spans="1:2" x14ac:dyDescent="0.2">
      <c r="A63" s="15" t="s">
        <v>56</v>
      </c>
      <c r="B63" s="16">
        <f>B60+B62</f>
        <v>-4481</v>
      </c>
    </row>
    <row r="65" spans="1:1" x14ac:dyDescent="0.2">
      <c r="A65" s="20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Explicación Partidas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'Explicación Partidas'!Área_de_impresión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 Rodriguez Duarte</dc:creator>
  <cp:lastModifiedBy>Ludi Rodriguez Duarte - SRP</cp:lastModifiedBy>
  <cp:lastPrinted>2015-12-11T13:19:27Z</cp:lastPrinted>
  <dcterms:created xsi:type="dcterms:W3CDTF">2015-12-11T11:07:58Z</dcterms:created>
  <dcterms:modified xsi:type="dcterms:W3CDTF">2025-06-18T06:36:00Z</dcterms:modified>
</cp:coreProperties>
</file>