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U:\Empresas y Proyectos en Estudio\Seguimiento empresas LUDI\0 SIRSC\Portal de Transparencia\Documentos publicación\"/>
    </mc:Choice>
  </mc:AlternateContent>
  <xr:revisionPtr revIDLastSave="0" documentId="13_ncr:1_{16CA5C78-CC05-4E92-98FA-9899DEEAC402}" xr6:coauthVersionLast="47" xr6:coauthVersionMax="47" xr10:uidLastSave="{00000000-0000-0000-0000-000000000000}"/>
  <bookViews>
    <workbookView xWindow="-120" yWindow="-120" windowWidth="29040" windowHeight="17640" firstSheet="1" activeTab="9" xr2:uid="{00000000-000D-0000-FFFF-FFFF00000000}"/>
  </bookViews>
  <sheets>
    <sheet name="31122015" sheetId="1" r:id="rId1"/>
    <sheet name="31122016" sheetId="4" r:id="rId2"/>
    <sheet name="31122017" sheetId="5" r:id="rId3"/>
    <sheet name="31122018" sheetId="6" r:id="rId4"/>
    <sheet name="31122019" sheetId="7" r:id="rId5"/>
    <sheet name="31122020" sheetId="8" r:id="rId6"/>
    <sheet name="31122021" sheetId="9" r:id="rId7"/>
    <sheet name="31122022" sheetId="10" r:id="rId8"/>
    <sheet name="31122023" sheetId="11" r:id="rId9"/>
    <sheet name="31122024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2" l="1"/>
  <c r="C54" i="12"/>
  <c r="C50" i="12"/>
  <c r="C46" i="12"/>
  <c r="C43" i="12"/>
  <c r="C40" i="12"/>
  <c r="C39" i="12" s="1"/>
  <c r="C57" i="12" s="1"/>
  <c r="C35" i="12"/>
  <c r="C32" i="12"/>
  <c r="C24" i="12"/>
  <c r="B24" i="12"/>
  <c r="B38" i="12" s="1"/>
  <c r="B58" i="12" s="1"/>
  <c r="B60" i="12" s="1"/>
  <c r="B63" i="12" s="1"/>
  <c r="C20" i="12"/>
  <c r="C17" i="12"/>
  <c r="C12" i="12"/>
  <c r="C7" i="12"/>
  <c r="B7" i="12"/>
  <c r="C61" i="11"/>
  <c r="C54" i="11"/>
  <c r="C50" i="11"/>
  <c r="C46" i="11"/>
  <c r="C43" i="11"/>
  <c r="C40" i="11"/>
  <c r="C39" i="11" s="1"/>
  <c r="C57" i="11" s="1"/>
  <c r="C35" i="11"/>
  <c r="C32" i="11"/>
  <c r="C24" i="11"/>
  <c r="B24" i="11"/>
  <c r="C20" i="11"/>
  <c r="C17" i="11"/>
  <c r="C12" i="11"/>
  <c r="C7" i="11"/>
  <c r="B7" i="11"/>
  <c r="B63" i="10"/>
  <c r="B60" i="10"/>
  <c r="B58" i="10"/>
  <c r="B38" i="10"/>
  <c r="B7" i="10"/>
  <c r="B24" i="10"/>
  <c r="C38" i="12" l="1"/>
  <c r="C58" i="12"/>
  <c r="C60" i="12" s="1"/>
  <c r="C63" i="12" s="1"/>
  <c r="C38" i="11"/>
  <c r="C58" i="11" s="1"/>
  <c r="C60" i="11" s="1"/>
  <c r="C63" i="11" s="1"/>
  <c r="B38" i="11"/>
  <c r="B58" i="11" s="1"/>
  <c r="B60" i="11" s="1"/>
  <c r="B63" i="11" s="1"/>
  <c r="C61" i="10"/>
  <c r="C54" i="10"/>
  <c r="C50" i="10"/>
  <c r="C46" i="10"/>
  <c r="C43" i="10"/>
  <c r="C40" i="10"/>
  <c r="C39" i="10" s="1"/>
  <c r="C57" i="10" s="1"/>
  <c r="C35" i="10"/>
  <c r="C32" i="10"/>
  <c r="C24" i="10"/>
  <c r="C20" i="10"/>
  <c r="C17" i="10"/>
  <c r="C12" i="10"/>
  <c r="C7" i="10"/>
  <c r="C28" i="9"/>
  <c r="C38" i="10" l="1"/>
  <c r="C58" i="10" s="1"/>
  <c r="C60" i="10" s="1"/>
  <c r="C63" i="10" s="1"/>
  <c r="C61" i="9"/>
  <c r="C54" i="9"/>
  <c r="C50" i="9"/>
  <c r="C46" i="9"/>
  <c r="C43" i="9"/>
  <c r="C40" i="9"/>
  <c r="C39" i="9" s="1"/>
  <c r="C57" i="9" s="1"/>
  <c r="C35" i="9"/>
  <c r="C32" i="9"/>
  <c r="C24" i="9"/>
  <c r="C20" i="9"/>
  <c r="C17" i="9"/>
  <c r="C12" i="9"/>
  <c r="C7" i="9"/>
  <c r="C61" i="8"/>
  <c r="B61" i="8"/>
  <c r="C54" i="8"/>
  <c r="B54" i="8"/>
  <c r="C50" i="8"/>
  <c r="B50" i="8"/>
  <c r="C46" i="8"/>
  <c r="B46" i="8"/>
  <c r="C43" i="8"/>
  <c r="C40" i="8"/>
  <c r="B40" i="8"/>
  <c r="B39" i="8" s="1"/>
  <c r="B57" i="8" s="1"/>
  <c r="C39" i="8"/>
  <c r="C57" i="8" s="1"/>
  <c r="C35" i="8"/>
  <c r="B35" i="8"/>
  <c r="C32" i="8"/>
  <c r="B32" i="8"/>
  <c r="C24" i="8"/>
  <c r="B24" i="8"/>
  <c r="C20" i="8"/>
  <c r="B20" i="8"/>
  <c r="C17" i="8"/>
  <c r="B17" i="8"/>
  <c r="C12" i="8"/>
  <c r="B12" i="8"/>
  <c r="C7" i="8"/>
  <c r="B7" i="8"/>
  <c r="C43" i="7"/>
  <c r="C38" i="9" l="1"/>
  <c r="C58" i="9" s="1"/>
  <c r="C60" i="9" s="1"/>
  <c r="C63" i="9" s="1"/>
  <c r="C38" i="8"/>
  <c r="C58" i="8" s="1"/>
  <c r="C60" i="8" s="1"/>
  <c r="C63" i="8" s="1"/>
  <c r="B38" i="8"/>
  <c r="B58" i="8" s="1"/>
  <c r="B60" i="8" s="1"/>
  <c r="B63" i="8" s="1"/>
  <c r="C61" i="7"/>
  <c r="B61" i="7"/>
  <c r="C54" i="7"/>
  <c r="B54" i="7"/>
  <c r="C50" i="7"/>
  <c r="B50" i="7"/>
  <c r="C46" i="7"/>
  <c r="B46" i="7"/>
  <c r="C40" i="7"/>
  <c r="B40" i="7"/>
  <c r="C39" i="7"/>
  <c r="C57" i="7" s="1"/>
  <c r="B39" i="7"/>
  <c r="B57" i="7" s="1"/>
  <c r="C35" i="7"/>
  <c r="B35" i="7"/>
  <c r="C32" i="7"/>
  <c r="B32" i="7"/>
  <c r="C24" i="7"/>
  <c r="B24" i="7"/>
  <c r="C20" i="7"/>
  <c r="B20" i="7"/>
  <c r="C17" i="7"/>
  <c r="B17" i="7"/>
  <c r="C12" i="7"/>
  <c r="B12" i="7"/>
  <c r="C7" i="7"/>
  <c r="B7" i="7"/>
  <c r="C38" i="7" l="1"/>
  <c r="C58" i="7" s="1"/>
  <c r="C60" i="7" s="1"/>
  <c r="C63" i="7" s="1"/>
  <c r="B38" i="7"/>
  <c r="B58" i="7" s="1"/>
  <c r="B60" i="7" s="1"/>
  <c r="B63" i="7" s="1"/>
  <c r="C61" i="6"/>
  <c r="B61" i="6"/>
  <c r="C54" i="6"/>
  <c r="B54" i="6"/>
  <c r="C50" i="6"/>
  <c r="B50" i="6"/>
  <c r="C46" i="6"/>
  <c r="B46" i="6"/>
  <c r="C40" i="6"/>
  <c r="C39" i="6" s="1"/>
  <c r="C57" i="6" s="1"/>
  <c r="B40" i="6"/>
  <c r="B39" i="6" s="1"/>
  <c r="B57" i="6" s="1"/>
  <c r="C35" i="6"/>
  <c r="B35" i="6"/>
  <c r="C32" i="6"/>
  <c r="B32" i="6"/>
  <c r="C24" i="6"/>
  <c r="B24" i="6"/>
  <c r="C20" i="6"/>
  <c r="B20" i="6"/>
  <c r="C17" i="6"/>
  <c r="B17" i="6"/>
  <c r="C12" i="6"/>
  <c r="B12" i="6"/>
  <c r="C7" i="6"/>
  <c r="C38" i="6" s="1"/>
  <c r="B7" i="6"/>
  <c r="B38" i="6" s="1"/>
  <c r="B58" i="6" l="1"/>
  <c r="B60" i="6" s="1"/>
  <c r="B63" i="6" s="1"/>
  <c r="C58" i="6"/>
  <c r="C60" i="6" s="1"/>
  <c r="C63" i="6" s="1"/>
  <c r="C61" i="5"/>
  <c r="B61" i="5"/>
  <c r="C54" i="5"/>
  <c r="B54" i="5"/>
  <c r="C50" i="5"/>
  <c r="B50" i="5"/>
  <c r="C46" i="5"/>
  <c r="B46" i="5"/>
  <c r="C40" i="5"/>
  <c r="C39" i="5" s="1"/>
  <c r="C57" i="5" s="1"/>
  <c r="B40" i="5"/>
  <c r="B39" i="5" s="1"/>
  <c r="C35" i="5"/>
  <c r="B35" i="5"/>
  <c r="C32" i="5"/>
  <c r="B32" i="5"/>
  <c r="C24" i="5"/>
  <c r="B24" i="5"/>
  <c r="C20" i="5"/>
  <c r="B20" i="5"/>
  <c r="C17" i="5"/>
  <c r="B17" i="5"/>
  <c r="C12" i="5"/>
  <c r="B12" i="5"/>
  <c r="C7" i="5"/>
  <c r="B7" i="5"/>
  <c r="B38" i="5" s="1"/>
  <c r="C38" i="5" l="1"/>
  <c r="C58" i="5" s="1"/>
  <c r="C60" i="5" s="1"/>
  <c r="C63" i="5" s="1"/>
  <c r="B57" i="5"/>
  <c r="B58" i="5"/>
  <c r="B60" i="5" s="1"/>
  <c r="B63" i="5" s="1"/>
  <c r="C61" i="4"/>
  <c r="B61" i="4"/>
  <c r="C54" i="4"/>
  <c r="B54" i="4"/>
  <c r="C50" i="4"/>
  <c r="B50" i="4"/>
  <c r="C46" i="4"/>
  <c r="B46" i="4"/>
  <c r="C40" i="4"/>
  <c r="C39" i="4" s="1"/>
  <c r="B40" i="4"/>
  <c r="B39" i="4"/>
  <c r="C35" i="4"/>
  <c r="B35" i="4"/>
  <c r="C32" i="4"/>
  <c r="B32" i="4"/>
  <c r="C24" i="4"/>
  <c r="B24" i="4"/>
  <c r="C20" i="4"/>
  <c r="B20" i="4"/>
  <c r="C17" i="4"/>
  <c r="B17" i="4"/>
  <c r="C12" i="4"/>
  <c r="B12" i="4"/>
  <c r="C7" i="4"/>
  <c r="B7" i="4"/>
  <c r="B38" i="4" s="1"/>
  <c r="B57" i="4" l="1"/>
  <c r="B58" i="4"/>
  <c r="B60" i="4" s="1"/>
  <c r="B63" i="4" s="1"/>
  <c r="C57" i="4"/>
  <c r="C38" i="4"/>
  <c r="C58" i="4" s="1"/>
  <c r="C60" i="4" s="1"/>
  <c r="C63" i="4" s="1"/>
  <c r="C20" i="1" l="1"/>
  <c r="C61" i="1" l="1"/>
  <c r="B61" i="1"/>
  <c r="C54" i="1"/>
  <c r="B54" i="1"/>
  <c r="C50" i="1"/>
  <c r="B50" i="1"/>
  <c r="C46" i="1"/>
  <c r="B46" i="1"/>
  <c r="C43" i="1"/>
  <c r="B43" i="1"/>
  <c r="C40" i="1"/>
  <c r="C39" i="1" s="1"/>
  <c r="B40" i="1"/>
  <c r="B39" i="1" s="1"/>
  <c r="B57" i="1" s="1"/>
  <c r="C35" i="1"/>
  <c r="B35" i="1"/>
  <c r="C32" i="1"/>
  <c r="B32" i="1"/>
  <c r="C24" i="1"/>
  <c r="B24" i="1"/>
  <c r="B20" i="1"/>
  <c r="C17" i="1"/>
  <c r="B17" i="1"/>
  <c r="C12" i="1"/>
  <c r="B12" i="1"/>
  <c r="C7" i="1"/>
  <c r="B7" i="1"/>
  <c r="B38" i="1" l="1"/>
  <c r="B58" i="1" s="1"/>
  <c r="B60" i="1" s="1"/>
  <c r="B63" i="1" s="1"/>
  <c r="C57" i="1"/>
  <c r="C38" i="1"/>
  <c r="C58" i="1" s="1"/>
  <c r="C60" i="1" s="1"/>
  <c r="C63" i="1" s="1"/>
</calcChain>
</file>

<file path=xl/sharedStrings.xml><?xml version="1.0" encoding="utf-8"?>
<sst xmlns="http://schemas.openxmlformats.org/spreadsheetml/2006/main" count="629" uniqueCount="88">
  <si>
    <t>CUENTA DE PÉRDIDAS Y GANANCIAS</t>
  </si>
  <si>
    <t>A) OPERACIONES CONTINUADAS</t>
  </si>
  <si>
    <t>1. Importe neto de la cifra de negocios</t>
  </si>
  <si>
    <t xml:space="preserve">     a) Ventas</t>
  </si>
  <si>
    <t xml:space="preserve">     b) Prestaciones de servicios</t>
  </si>
  <si>
    <t>2. Variación de existencias de productos terminados y en curso de fabricación</t>
  </si>
  <si>
    <t>3. Trabajos realizados por la empresa para su activo</t>
  </si>
  <si>
    <t>4. Aprovisionamientos</t>
  </si>
  <si>
    <t xml:space="preserve">     a) Consumo de mercaderías</t>
  </si>
  <si>
    <t xml:space="preserve">     b) Consumo de materias primas y otras materias consumibles</t>
  </si>
  <si>
    <t xml:space="preserve">     c) Trabajos realizados por otras empresas</t>
  </si>
  <si>
    <t xml:space="preserve">     d) Deterioro de mercaderías, materias primas y otros aprovisionamientos</t>
  </si>
  <si>
    <t>5. Otros ingresos de explotación</t>
  </si>
  <si>
    <t xml:space="preserve">     a) Ingresos accesorios y  otros de gestión corriente</t>
  </si>
  <si>
    <t xml:space="preserve">     b) Subvenciones de explotación incorporadas al resultado del periodo</t>
  </si>
  <si>
    <t>6. Gastos de personal</t>
  </si>
  <si>
    <t xml:space="preserve">     a) Sueldos, salarios y asimilados</t>
  </si>
  <si>
    <t xml:space="preserve">     b) Cargas sociales</t>
  </si>
  <si>
    <t xml:space="preserve">     c) Provisiones</t>
  </si>
  <si>
    <t>7. Otros gastos de explotación</t>
  </si>
  <si>
    <t xml:space="preserve">     a) Servicios exteriores</t>
  </si>
  <si>
    <t xml:space="preserve">     b) Tributos</t>
  </si>
  <si>
    <t xml:space="preserve">     c) Pérdidas, deterioro y variación de provisiones por operaciones comerciales</t>
  </si>
  <si>
    <t xml:space="preserve">     d) Otros gastos de gestión corriente</t>
  </si>
  <si>
    <t>8.  Amortización del inmovilizado</t>
  </si>
  <si>
    <t>9. Imputación de subvenciones de inmovilizado no financiero y otras</t>
  </si>
  <si>
    <t>10. Excesos de provisiones</t>
  </si>
  <si>
    <t>11. Deterioro y resultados por enajenaciones del inmovilizado</t>
  </si>
  <si>
    <t xml:space="preserve">     a) Deterioros y pérdidas</t>
  </si>
  <si>
    <t xml:space="preserve">     b) Resultados por enajenaciones y otras</t>
  </si>
  <si>
    <t>Otros Resultados</t>
  </si>
  <si>
    <t xml:space="preserve">     Ingresos excepcionales</t>
  </si>
  <si>
    <t xml:space="preserve">     Gastos excepcionales</t>
  </si>
  <si>
    <t>A.1) RESULTADO DE EXPLOTACIÓN (1+2+3+4+5+6+7+8+9+10+11)</t>
  </si>
  <si>
    <t>12. Ingresos financieros</t>
  </si>
  <si>
    <t xml:space="preserve">     a) De participaciones en instrumentos de patrimonio</t>
  </si>
  <si>
    <t xml:space="preserve">        a.1) En empresas del grupo y asociadas</t>
  </si>
  <si>
    <t xml:space="preserve">        a.2) En terceros</t>
  </si>
  <si>
    <t xml:space="preserve">     b) De valores negociables y otros instrumentos financieros</t>
  </si>
  <si>
    <t xml:space="preserve">        b.1) De empresas del grupo y asociadas </t>
  </si>
  <si>
    <t xml:space="preserve">        b.2) De terceros</t>
  </si>
  <si>
    <t>13. Gastos financieros</t>
  </si>
  <si>
    <t xml:space="preserve">     a) Por deudas con empresas del grupo y asociadas</t>
  </si>
  <si>
    <t xml:space="preserve">     b) Por deudas con terceros</t>
  </si>
  <si>
    <t xml:space="preserve">     c) Por actualización de provisiones</t>
  </si>
  <si>
    <t>14. Variación de valor razonable en instrumentos financieros</t>
  </si>
  <si>
    <t xml:space="preserve">     a) Cartera de negociación y otros</t>
  </si>
  <si>
    <t xml:space="preserve">     b) Imputación al resultado del periodo por activos financieros disponibles para la venta</t>
  </si>
  <si>
    <t>15. Diferencias de cambio</t>
  </si>
  <si>
    <t>16. Deterioro y resultado por enajenaciones de instrumentos financieros</t>
  </si>
  <si>
    <t>A.2) RESULTADO FINANCIERO (12+13+14+15+16)</t>
  </si>
  <si>
    <t>A.3) RESULTADO ANTES DE IMPUESTOS (A.1 + A.2)</t>
  </si>
  <si>
    <t>17. Impuestos sobre beneficios</t>
  </si>
  <si>
    <t>A.4) RESULTADO DEL PERIODO PROCEDENTE DE OPERACIONES CONTINUADAS (A.3 + 17)</t>
  </si>
  <si>
    <t>B) OPERACIONES INTERRUMPIDAS</t>
  </si>
  <si>
    <t>18. Resultado del periodo procedente de operaciones interrumpidas neto de impuestos</t>
  </si>
  <si>
    <t>A.5) RESULTADO DEL PERIODO (A.4+18)</t>
  </si>
  <si>
    <t>PRESUPUESTO 2015</t>
  </si>
  <si>
    <t>EJECUCIÓN PRESUPUESTARIA A 31/12/2015</t>
  </si>
  <si>
    <t>SOCIEDAD INMOBILIARIA DEL REAL SITIO DE COVADONGA, S.A.</t>
  </si>
  <si>
    <t>PRESUPUESTO 2016</t>
  </si>
  <si>
    <t xml:space="preserve">SOCIEDAD INMOBILIARIA DEL REAL SITIO DE COVADONGA, S.A. </t>
  </si>
  <si>
    <t>Ejecución 31/12/2016</t>
  </si>
  <si>
    <t>EJECUCIÓN PRESUPUESTARIA 2016</t>
  </si>
  <si>
    <t>EJECUCIÓN PRESUPUESTARIA 2017</t>
  </si>
  <si>
    <t>PRESUPUESTO 2017</t>
  </si>
  <si>
    <t>Ejecución 31/12/2017</t>
  </si>
  <si>
    <t>EJECUCIÓN PRESUPUESTARIA 2018</t>
  </si>
  <si>
    <t>PRESUPUESTO 2018</t>
  </si>
  <si>
    <t>Ejecución 31/12/2018</t>
  </si>
  <si>
    <t>PRESUPUESTO 2019</t>
  </si>
  <si>
    <t>Ejecución 31/12/2019</t>
  </si>
  <si>
    <t>EJECUCIÓN PRESUPUESTARIA 2019</t>
  </si>
  <si>
    <t>PRESUPUESTO 2020</t>
  </si>
  <si>
    <t>Ejecución 31/12/2020</t>
  </si>
  <si>
    <t>EJECUCIÓN PRESUPUESTARIA 2020</t>
  </si>
  <si>
    <t>EJECUCIÓN PRESUPUESTARIA 2021</t>
  </si>
  <si>
    <t>PRESUPUESTO 2021</t>
  </si>
  <si>
    <t>Ejecución 31/12/2021</t>
  </si>
  <si>
    <t>EJECUCIÓN PRESUPUESTARIA 2022</t>
  </si>
  <si>
    <t>PRESUPUESTO 2022</t>
  </si>
  <si>
    <t>Ejecución 31/12/2022</t>
  </si>
  <si>
    <t>EJECUCIÓN PRESUPUESTARIA 2023</t>
  </si>
  <si>
    <t>PRESUPUESTO 2023</t>
  </si>
  <si>
    <t>Ejecución 31/12/2023</t>
  </si>
  <si>
    <t>EJECUCIÓN PRESUPUESTARIA 2024</t>
  </si>
  <si>
    <t>PRESUPUESTO 2024</t>
  </si>
  <si>
    <t>Ejecución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</si>
</sst>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Protection="1">
      <protection locked="0"/>
    </xf>
    <xf numFmtId="0" fontId="2" fillId="0" borderId="0" xfId="0" applyFont="1"/>
    <xf numFmtId="0" fontId="3" fillId="0" borderId="0" xfId="0" applyFont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0" borderId="4" xfId="0" applyFont="1" applyBorder="1"/>
    <xf numFmtId="0" fontId="2" fillId="0" borderId="1" xfId="0" applyFont="1" applyBorder="1"/>
    <xf numFmtId="164" fontId="3" fillId="0" borderId="1" xfId="0" applyNumberFormat="1" applyFont="1" applyBorder="1"/>
    <xf numFmtId="0" fontId="2" fillId="0" borderId="2" xfId="0" applyFont="1" applyBorder="1"/>
    <xf numFmtId="164" fontId="3" fillId="0" borderId="2" xfId="0" applyNumberFormat="1" applyFont="1" applyBorder="1" applyProtection="1">
      <protection locked="0"/>
    </xf>
    <xf numFmtId="0" fontId="2" fillId="0" borderId="2" xfId="0" applyFont="1" applyBorder="1" applyAlignment="1">
      <alignment wrapText="1"/>
    </xf>
    <xf numFmtId="164" fontId="3" fillId="0" borderId="2" xfId="0" applyNumberFormat="1" applyFont="1" applyBorder="1"/>
    <xf numFmtId="0" fontId="2" fillId="0" borderId="3" xfId="0" applyFont="1" applyBorder="1" applyAlignment="1">
      <alignment wrapText="1"/>
    </xf>
    <xf numFmtId="164" fontId="3" fillId="0" borderId="3" xfId="0" applyNumberFormat="1" applyFont="1" applyBorder="1" applyProtection="1">
      <protection locked="0"/>
    </xf>
    <xf numFmtId="0" fontId="4" fillId="0" borderId="4" xfId="0" applyFont="1" applyBorder="1" applyAlignment="1">
      <alignment wrapText="1"/>
    </xf>
    <xf numFmtId="164" fontId="5" fillId="0" borderId="4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3" fillId="0" borderId="4" xfId="0" applyNumberFormat="1" applyFont="1" applyBorder="1" applyProtection="1">
      <protection locked="0"/>
    </xf>
    <xf numFmtId="0" fontId="6" fillId="0" borderId="0" xfId="0" applyFont="1"/>
    <xf numFmtId="14" fontId="5" fillId="0" borderId="4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vertical="center"/>
    </xf>
    <xf numFmtId="164" fontId="3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workbookViewId="0">
      <selection activeCell="B6" sqref="B6"/>
    </sheetView>
  </sheetViews>
  <sheetFormatPr baseColWidth="10" defaultRowHeight="11.25" x14ac:dyDescent="0.2"/>
  <cols>
    <col min="1" max="1" width="63.140625" style="3" customWidth="1"/>
    <col min="2" max="2" width="15.7109375" style="3" customWidth="1"/>
    <col min="3" max="3" width="16.140625" style="3" customWidth="1"/>
    <col min="4" max="256" width="11.42578125" style="3"/>
    <col min="257" max="257" width="63.140625" style="3" customWidth="1"/>
    <col min="258" max="258" width="15.7109375" style="3" customWidth="1"/>
    <col min="259" max="259" width="19.140625" style="3" customWidth="1"/>
    <col min="260" max="512" width="11.42578125" style="3"/>
    <col min="513" max="513" width="63.140625" style="3" customWidth="1"/>
    <col min="514" max="514" width="15.7109375" style="3" customWidth="1"/>
    <col min="515" max="515" width="19.140625" style="3" customWidth="1"/>
    <col min="516" max="768" width="11.42578125" style="3"/>
    <col min="769" max="769" width="63.140625" style="3" customWidth="1"/>
    <col min="770" max="770" width="15.7109375" style="3" customWidth="1"/>
    <col min="771" max="771" width="19.140625" style="3" customWidth="1"/>
    <col min="772" max="1024" width="11.42578125" style="3"/>
    <col min="1025" max="1025" width="63.140625" style="3" customWidth="1"/>
    <col min="1026" max="1026" width="15.7109375" style="3" customWidth="1"/>
    <col min="1027" max="1027" width="19.140625" style="3" customWidth="1"/>
    <col min="1028" max="1280" width="11.42578125" style="3"/>
    <col min="1281" max="1281" width="63.140625" style="3" customWidth="1"/>
    <col min="1282" max="1282" width="15.7109375" style="3" customWidth="1"/>
    <col min="1283" max="1283" width="19.140625" style="3" customWidth="1"/>
    <col min="1284" max="1536" width="11.42578125" style="3"/>
    <col min="1537" max="1537" width="63.140625" style="3" customWidth="1"/>
    <col min="1538" max="1538" width="15.7109375" style="3" customWidth="1"/>
    <col min="1539" max="1539" width="19.140625" style="3" customWidth="1"/>
    <col min="1540" max="1792" width="11.42578125" style="3"/>
    <col min="1793" max="1793" width="63.140625" style="3" customWidth="1"/>
    <col min="1794" max="1794" width="15.7109375" style="3" customWidth="1"/>
    <col min="1795" max="1795" width="19.140625" style="3" customWidth="1"/>
    <col min="1796" max="2048" width="11.42578125" style="3"/>
    <col min="2049" max="2049" width="63.140625" style="3" customWidth="1"/>
    <col min="2050" max="2050" width="15.7109375" style="3" customWidth="1"/>
    <col min="2051" max="2051" width="19.140625" style="3" customWidth="1"/>
    <col min="2052" max="2304" width="11.42578125" style="3"/>
    <col min="2305" max="2305" width="63.140625" style="3" customWidth="1"/>
    <col min="2306" max="2306" width="15.7109375" style="3" customWidth="1"/>
    <col min="2307" max="2307" width="19.140625" style="3" customWidth="1"/>
    <col min="2308" max="2560" width="11.42578125" style="3"/>
    <col min="2561" max="2561" width="63.140625" style="3" customWidth="1"/>
    <col min="2562" max="2562" width="15.7109375" style="3" customWidth="1"/>
    <col min="2563" max="2563" width="19.140625" style="3" customWidth="1"/>
    <col min="2564" max="2816" width="11.42578125" style="3"/>
    <col min="2817" max="2817" width="63.140625" style="3" customWidth="1"/>
    <col min="2818" max="2818" width="15.7109375" style="3" customWidth="1"/>
    <col min="2819" max="2819" width="19.140625" style="3" customWidth="1"/>
    <col min="2820" max="3072" width="11.42578125" style="3"/>
    <col min="3073" max="3073" width="63.140625" style="3" customWidth="1"/>
    <col min="3074" max="3074" width="15.7109375" style="3" customWidth="1"/>
    <col min="3075" max="3075" width="19.140625" style="3" customWidth="1"/>
    <col min="3076" max="3328" width="11.42578125" style="3"/>
    <col min="3329" max="3329" width="63.140625" style="3" customWidth="1"/>
    <col min="3330" max="3330" width="15.7109375" style="3" customWidth="1"/>
    <col min="3331" max="3331" width="19.140625" style="3" customWidth="1"/>
    <col min="3332" max="3584" width="11.42578125" style="3"/>
    <col min="3585" max="3585" width="63.140625" style="3" customWidth="1"/>
    <col min="3586" max="3586" width="15.7109375" style="3" customWidth="1"/>
    <col min="3587" max="3587" width="19.140625" style="3" customWidth="1"/>
    <col min="3588" max="3840" width="11.42578125" style="3"/>
    <col min="3841" max="3841" width="63.140625" style="3" customWidth="1"/>
    <col min="3842" max="3842" width="15.7109375" style="3" customWidth="1"/>
    <col min="3843" max="3843" width="19.140625" style="3" customWidth="1"/>
    <col min="3844" max="4096" width="11.42578125" style="3"/>
    <col min="4097" max="4097" width="63.140625" style="3" customWidth="1"/>
    <col min="4098" max="4098" width="15.7109375" style="3" customWidth="1"/>
    <col min="4099" max="4099" width="19.140625" style="3" customWidth="1"/>
    <col min="4100" max="4352" width="11.42578125" style="3"/>
    <col min="4353" max="4353" width="63.140625" style="3" customWidth="1"/>
    <col min="4354" max="4354" width="15.7109375" style="3" customWidth="1"/>
    <col min="4355" max="4355" width="19.140625" style="3" customWidth="1"/>
    <col min="4356" max="4608" width="11.42578125" style="3"/>
    <col min="4609" max="4609" width="63.140625" style="3" customWidth="1"/>
    <col min="4610" max="4610" width="15.7109375" style="3" customWidth="1"/>
    <col min="4611" max="4611" width="19.140625" style="3" customWidth="1"/>
    <col min="4612" max="4864" width="11.42578125" style="3"/>
    <col min="4865" max="4865" width="63.140625" style="3" customWidth="1"/>
    <col min="4866" max="4866" width="15.7109375" style="3" customWidth="1"/>
    <col min="4867" max="4867" width="19.140625" style="3" customWidth="1"/>
    <col min="4868" max="5120" width="11.42578125" style="3"/>
    <col min="5121" max="5121" width="63.140625" style="3" customWidth="1"/>
    <col min="5122" max="5122" width="15.7109375" style="3" customWidth="1"/>
    <col min="5123" max="5123" width="19.140625" style="3" customWidth="1"/>
    <col min="5124" max="5376" width="11.42578125" style="3"/>
    <col min="5377" max="5377" width="63.140625" style="3" customWidth="1"/>
    <col min="5378" max="5378" width="15.7109375" style="3" customWidth="1"/>
    <col min="5379" max="5379" width="19.140625" style="3" customWidth="1"/>
    <col min="5380" max="5632" width="11.42578125" style="3"/>
    <col min="5633" max="5633" width="63.140625" style="3" customWidth="1"/>
    <col min="5634" max="5634" width="15.7109375" style="3" customWidth="1"/>
    <col min="5635" max="5635" width="19.140625" style="3" customWidth="1"/>
    <col min="5636" max="5888" width="11.42578125" style="3"/>
    <col min="5889" max="5889" width="63.140625" style="3" customWidth="1"/>
    <col min="5890" max="5890" width="15.7109375" style="3" customWidth="1"/>
    <col min="5891" max="5891" width="19.140625" style="3" customWidth="1"/>
    <col min="5892" max="6144" width="11.42578125" style="3"/>
    <col min="6145" max="6145" width="63.140625" style="3" customWidth="1"/>
    <col min="6146" max="6146" width="15.7109375" style="3" customWidth="1"/>
    <col min="6147" max="6147" width="19.140625" style="3" customWidth="1"/>
    <col min="6148" max="6400" width="11.42578125" style="3"/>
    <col min="6401" max="6401" width="63.140625" style="3" customWidth="1"/>
    <col min="6402" max="6402" width="15.7109375" style="3" customWidth="1"/>
    <col min="6403" max="6403" width="19.140625" style="3" customWidth="1"/>
    <col min="6404" max="6656" width="11.42578125" style="3"/>
    <col min="6657" max="6657" width="63.140625" style="3" customWidth="1"/>
    <col min="6658" max="6658" width="15.7109375" style="3" customWidth="1"/>
    <col min="6659" max="6659" width="19.140625" style="3" customWidth="1"/>
    <col min="6660" max="6912" width="11.42578125" style="3"/>
    <col min="6913" max="6913" width="63.140625" style="3" customWidth="1"/>
    <col min="6914" max="6914" width="15.7109375" style="3" customWidth="1"/>
    <col min="6915" max="6915" width="19.140625" style="3" customWidth="1"/>
    <col min="6916" max="7168" width="11.42578125" style="3"/>
    <col min="7169" max="7169" width="63.140625" style="3" customWidth="1"/>
    <col min="7170" max="7170" width="15.7109375" style="3" customWidth="1"/>
    <col min="7171" max="7171" width="19.140625" style="3" customWidth="1"/>
    <col min="7172" max="7424" width="11.42578125" style="3"/>
    <col min="7425" max="7425" width="63.140625" style="3" customWidth="1"/>
    <col min="7426" max="7426" width="15.7109375" style="3" customWidth="1"/>
    <col min="7427" max="7427" width="19.140625" style="3" customWidth="1"/>
    <col min="7428" max="7680" width="11.42578125" style="3"/>
    <col min="7681" max="7681" width="63.140625" style="3" customWidth="1"/>
    <col min="7682" max="7682" width="15.7109375" style="3" customWidth="1"/>
    <col min="7683" max="7683" width="19.140625" style="3" customWidth="1"/>
    <col min="7684" max="7936" width="11.42578125" style="3"/>
    <col min="7937" max="7937" width="63.140625" style="3" customWidth="1"/>
    <col min="7938" max="7938" width="15.7109375" style="3" customWidth="1"/>
    <col min="7939" max="7939" width="19.140625" style="3" customWidth="1"/>
    <col min="7940" max="8192" width="11.42578125" style="3"/>
    <col min="8193" max="8193" width="63.140625" style="3" customWidth="1"/>
    <col min="8194" max="8194" width="15.7109375" style="3" customWidth="1"/>
    <col min="8195" max="8195" width="19.140625" style="3" customWidth="1"/>
    <col min="8196" max="8448" width="11.42578125" style="3"/>
    <col min="8449" max="8449" width="63.140625" style="3" customWidth="1"/>
    <col min="8450" max="8450" width="15.7109375" style="3" customWidth="1"/>
    <col min="8451" max="8451" width="19.140625" style="3" customWidth="1"/>
    <col min="8452" max="8704" width="11.42578125" style="3"/>
    <col min="8705" max="8705" width="63.140625" style="3" customWidth="1"/>
    <col min="8706" max="8706" width="15.7109375" style="3" customWidth="1"/>
    <col min="8707" max="8707" width="19.140625" style="3" customWidth="1"/>
    <col min="8708" max="8960" width="11.42578125" style="3"/>
    <col min="8961" max="8961" width="63.140625" style="3" customWidth="1"/>
    <col min="8962" max="8962" width="15.7109375" style="3" customWidth="1"/>
    <col min="8963" max="8963" width="19.140625" style="3" customWidth="1"/>
    <col min="8964" max="9216" width="11.42578125" style="3"/>
    <col min="9217" max="9217" width="63.140625" style="3" customWidth="1"/>
    <col min="9218" max="9218" width="15.7109375" style="3" customWidth="1"/>
    <col min="9219" max="9219" width="19.140625" style="3" customWidth="1"/>
    <col min="9220" max="9472" width="11.42578125" style="3"/>
    <col min="9473" max="9473" width="63.140625" style="3" customWidth="1"/>
    <col min="9474" max="9474" width="15.7109375" style="3" customWidth="1"/>
    <col min="9475" max="9475" width="19.140625" style="3" customWidth="1"/>
    <col min="9476" max="9728" width="11.42578125" style="3"/>
    <col min="9729" max="9729" width="63.140625" style="3" customWidth="1"/>
    <col min="9730" max="9730" width="15.7109375" style="3" customWidth="1"/>
    <col min="9731" max="9731" width="19.140625" style="3" customWidth="1"/>
    <col min="9732" max="9984" width="11.42578125" style="3"/>
    <col min="9985" max="9985" width="63.140625" style="3" customWidth="1"/>
    <col min="9986" max="9986" width="15.7109375" style="3" customWidth="1"/>
    <col min="9987" max="9987" width="19.140625" style="3" customWidth="1"/>
    <col min="9988" max="10240" width="11.42578125" style="3"/>
    <col min="10241" max="10241" width="63.140625" style="3" customWidth="1"/>
    <col min="10242" max="10242" width="15.7109375" style="3" customWidth="1"/>
    <col min="10243" max="10243" width="19.140625" style="3" customWidth="1"/>
    <col min="10244" max="10496" width="11.42578125" style="3"/>
    <col min="10497" max="10497" width="63.140625" style="3" customWidth="1"/>
    <col min="10498" max="10498" width="15.7109375" style="3" customWidth="1"/>
    <col min="10499" max="10499" width="19.140625" style="3" customWidth="1"/>
    <col min="10500" max="10752" width="11.42578125" style="3"/>
    <col min="10753" max="10753" width="63.140625" style="3" customWidth="1"/>
    <col min="10754" max="10754" width="15.7109375" style="3" customWidth="1"/>
    <col min="10755" max="10755" width="19.140625" style="3" customWidth="1"/>
    <col min="10756" max="11008" width="11.42578125" style="3"/>
    <col min="11009" max="11009" width="63.140625" style="3" customWidth="1"/>
    <col min="11010" max="11010" width="15.7109375" style="3" customWidth="1"/>
    <col min="11011" max="11011" width="19.140625" style="3" customWidth="1"/>
    <col min="11012" max="11264" width="11.42578125" style="3"/>
    <col min="11265" max="11265" width="63.140625" style="3" customWidth="1"/>
    <col min="11266" max="11266" width="15.7109375" style="3" customWidth="1"/>
    <col min="11267" max="11267" width="19.140625" style="3" customWidth="1"/>
    <col min="11268" max="11520" width="11.42578125" style="3"/>
    <col min="11521" max="11521" width="63.140625" style="3" customWidth="1"/>
    <col min="11522" max="11522" width="15.7109375" style="3" customWidth="1"/>
    <col min="11523" max="11523" width="19.140625" style="3" customWidth="1"/>
    <col min="11524" max="11776" width="11.42578125" style="3"/>
    <col min="11777" max="11777" width="63.140625" style="3" customWidth="1"/>
    <col min="11778" max="11778" width="15.7109375" style="3" customWidth="1"/>
    <col min="11779" max="11779" width="19.140625" style="3" customWidth="1"/>
    <col min="11780" max="12032" width="11.42578125" style="3"/>
    <col min="12033" max="12033" width="63.140625" style="3" customWidth="1"/>
    <col min="12034" max="12034" width="15.7109375" style="3" customWidth="1"/>
    <col min="12035" max="12035" width="19.140625" style="3" customWidth="1"/>
    <col min="12036" max="12288" width="11.42578125" style="3"/>
    <col min="12289" max="12289" width="63.140625" style="3" customWidth="1"/>
    <col min="12290" max="12290" width="15.7109375" style="3" customWidth="1"/>
    <col min="12291" max="12291" width="19.140625" style="3" customWidth="1"/>
    <col min="12292" max="12544" width="11.42578125" style="3"/>
    <col min="12545" max="12545" width="63.140625" style="3" customWidth="1"/>
    <col min="12546" max="12546" width="15.7109375" style="3" customWidth="1"/>
    <col min="12547" max="12547" width="19.140625" style="3" customWidth="1"/>
    <col min="12548" max="12800" width="11.42578125" style="3"/>
    <col min="12801" max="12801" width="63.140625" style="3" customWidth="1"/>
    <col min="12802" max="12802" width="15.7109375" style="3" customWidth="1"/>
    <col min="12803" max="12803" width="19.140625" style="3" customWidth="1"/>
    <col min="12804" max="13056" width="11.42578125" style="3"/>
    <col min="13057" max="13057" width="63.140625" style="3" customWidth="1"/>
    <col min="13058" max="13058" width="15.7109375" style="3" customWidth="1"/>
    <col min="13059" max="13059" width="19.140625" style="3" customWidth="1"/>
    <col min="13060" max="13312" width="11.42578125" style="3"/>
    <col min="13313" max="13313" width="63.140625" style="3" customWidth="1"/>
    <col min="13314" max="13314" width="15.7109375" style="3" customWidth="1"/>
    <col min="13315" max="13315" width="19.140625" style="3" customWidth="1"/>
    <col min="13316" max="13568" width="11.42578125" style="3"/>
    <col min="13569" max="13569" width="63.140625" style="3" customWidth="1"/>
    <col min="13570" max="13570" width="15.7109375" style="3" customWidth="1"/>
    <col min="13571" max="13571" width="19.140625" style="3" customWidth="1"/>
    <col min="13572" max="13824" width="11.42578125" style="3"/>
    <col min="13825" max="13825" width="63.140625" style="3" customWidth="1"/>
    <col min="13826" max="13826" width="15.7109375" style="3" customWidth="1"/>
    <col min="13827" max="13827" width="19.140625" style="3" customWidth="1"/>
    <col min="13828" max="14080" width="11.42578125" style="3"/>
    <col min="14081" max="14081" width="63.140625" style="3" customWidth="1"/>
    <col min="14082" max="14082" width="15.7109375" style="3" customWidth="1"/>
    <col min="14083" max="14083" width="19.140625" style="3" customWidth="1"/>
    <col min="14084" max="14336" width="11.42578125" style="3"/>
    <col min="14337" max="14337" width="63.140625" style="3" customWidth="1"/>
    <col min="14338" max="14338" width="15.7109375" style="3" customWidth="1"/>
    <col min="14339" max="14339" width="19.140625" style="3" customWidth="1"/>
    <col min="14340" max="14592" width="11.42578125" style="3"/>
    <col min="14593" max="14593" width="63.140625" style="3" customWidth="1"/>
    <col min="14594" max="14594" width="15.7109375" style="3" customWidth="1"/>
    <col min="14595" max="14595" width="19.140625" style="3" customWidth="1"/>
    <col min="14596" max="14848" width="11.42578125" style="3"/>
    <col min="14849" max="14849" width="63.140625" style="3" customWidth="1"/>
    <col min="14850" max="14850" width="15.7109375" style="3" customWidth="1"/>
    <col min="14851" max="14851" width="19.140625" style="3" customWidth="1"/>
    <col min="14852" max="15104" width="11.42578125" style="3"/>
    <col min="15105" max="15105" width="63.140625" style="3" customWidth="1"/>
    <col min="15106" max="15106" width="15.7109375" style="3" customWidth="1"/>
    <col min="15107" max="15107" width="19.140625" style="3" customWidth="1"/>
    <col min="15108" max="15360" width="11.42578125" style="3"/>
    <col min="15361" max="15361" width="63.140625" style="3" customWidth="1"/>
    <col min="15362" max="15362" width="15.7109375" style="3" customWidth="1"/>
    <col min="15363" max="15363" width="19.140625" style="3" customWidth="1"/>
    <col min="15364" max="15616" width="11.42578125" style="3"/>
    <col min="15617" max="15617" width="63.140625" style="3" customWidth="1"/>
    <col min="15618" max="15618" width="15.7109375" style="3" customWidth="1"/>
    <col min="15619" max="15619" width="19.140625" style="3" customWidth="1"/>
    <col min="15620" max="15872" width="11.42578125" style="3"/>
    <col min="15873" max="15873" width="63.140625" style="3" customWidth="1"/>
    <col min="15874" max="15874" width="15.7109375" style="3" customWidth="1"/>
    <col min="15875" max="15875" width="19.140625" style="3" customWidth="1"/>
    <col min="15876" max="16128" width="11.42578125" style="3"/>
    <col min="16129" max="16129" width="63.140625" style="3" customWidth="1"/>
    <col min="16130" max="16130" width="15.7109375" style="3" customWidth="1"/>
    <col min="16131" max="16131" width="19.140625" style="3" customWidth="1"/>
    <col min="16132" max="16384" width="11.42578125" style="3"/>
  </cols>
  <sheetData>
    <row r="1" spans="1:3" ht="12" x14ac:dyDescent="0.2">
      <c r="A1" s="1" t="s">
        <v>58</v>
      </c>
      <c r="B1" s="2"/>
      <c r="C1" s="2"/>
    </row>
    <row r="2" spans="1:3" ht="12" customHeight="1" x14ac:dyDescent="0.2">
      <c r="A2" s="4" t="s">
        <v>59</v>
      </c>
      <c r="B2" s="2"/>
    </row>
    <row r="3" spans="1:3" ht="12" customHeight="1" x14ac:dyDescent="0.2">
      <c r="A3" s="5"/>
      <c r="B3" s="2"/>
    </row>
    <row r="4" spans="1:3" ht="9" customHeight="1" x14ac:dyDescent="0.2"/>
    <row r="5" spans="1:3" ht="12" x14ac:dyDescent="0.2">
      <c r="A5" s="26" t="s">
        <v>0</v>
      </c>
      <c r="B5" s="26"/>
      <c r="C5" s="26"/>
    </row>
    <row r="6" spans="1:3" x14ac:dyDescent="0.2">
      <c r="A6" s="6" t="s">
        <v>1</v>
      </c>
      <c r="B6" s="21">
        <v>42369</v>
      </c>
      <c r="C6" s="22" t="s">
        <v>57</v>
      </c>
    </row>
    <row r="7" spans="1:3" x14ac:dyDescent="0.2">
      <c r="A7" s="7" t="s">
        <v>2</v>
      </c>
      <c r="B7" s="8">
        <f>B8+B9</f>
        <v>14910</v>
      </c>
      <c r="C7" s="8">
        <f>C8+C9</f>
        <v>15465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14910</v>
      </c>
      <c r="C9" s="10">
        <v>15465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f>B13+B14+B15+B16</f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f>B18+B19</f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f>B21+B22+B23</f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B25+B26+B27+B28</f>
        <v>-15437</v>
      </c>
      <c r="C24" s="12">
        <f>C25+C26+C27+C28</f>
        <v>-15862</v>
      </c>
    </row>
    <row r="25" spans="1:3" x14ac:dyDescent="0.2">
      <c r="A25" s="11" t="s">
        <v>20</v>
      </c>
      <c r="B25" s="10">
        <v>-15437</v>
      </c>
      <c r="C25" s="10">
        <v>-15862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/>
      <c r="C28" s="10"/>
    </row>
    <row r="29" spans="1:3" x14ac:dyDescent="0.2">
      <c r="A29" s="11" t="s">
        <v>24</v>
      </c>
      <c r="B29" s="10">
        <v>-3420</v>
      </c>
      <c r="C29" s="10">
        <v>-3420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f>B33+B34</f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f>B36+B37</f>
        <v>4</v>
      </c>
      <c r="C35" s="10">
        <f>C36+C37</f>
        <v>0</v>
      </c>
    </row>
    <row r="36" spans="1:3" x14ac:dyDescent="0.2">
      <c r="A36" s="11" t="s">
        <v>31</v>
      </c>
      <c r="B36" s="10">
        <v>4</v>
      </c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B7+B10+B11+B12+B17+B20+B24+B29+B30+B31+B32+B35</f>
        <v>-3943</v>
      </c>
      <c r="C38" s="16">
        <f>C7+C10+C11+C12+C17+C20+C24+C29+C30+C31+C32+C35</f>
        <v>-3817</v>
      </c>
    </row>
    <row r="39" spans="1:3" x14ac:dyDescent="0.2">
      <c r="A39" s="17" t="s">
        <v>34</v>
      </c>
      <c r="B39" s="8">
        <f>B40+B43</f>
        <v>0</v>
      </c>
      <c r="C39" s="8">
        <f>C40+C43</f>
        <v>0</v>
      </c>
    </row>
    <row r="40" spans="1:3" x14ac:dyDescent="0.2">
      <c r="A40" s="11" t="s">
        <v>35</v>
      </c>
      <c r="B40" s="12">
        <f>B41+B42</f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>
        <f>B44+B45</f>
        <v>0</v>
      </c>
      <c r="C43" s="12">
        <f>C44+C45</f>
        <v>0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f>B47+B48+B49</f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f>B51+B52</f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f>B55+B56</f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f>B39+B46+B50+B53+B54</f>
        <v>0</v>
      </c>
      <c r="C57" s="16">
        <f>C39+C46+C50+C53+C54</f>
        <v>0</v>
      </c>
    </row>
    <row r="58" spans="1:3" x14ac:dyDescent="0.2">
      <c r="A58" s="15" t="s">
        <v>51</v>
      </c>
      <c r="B58" s="16">
        <f>B38+B57</f>
        <v>-3943</v>
      </c>
      <c r="C58" s="16">
        <f>C38+C57</f>
        <v>-3817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-3943</v>
      </c>
      <c r="C60" s="16">
        <f>C58+C59</f>
        <v>-3817</v>
      </c>
    </row>
    <row r="61" spans="1:3" x14ac:dyDescent="0.2">
      <c r="A61" s="15" t="s">
        <v>54</v>
      </c>
      <c r="B61" s="16">
        <f>B62</f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B60+B61</f>
        <v>-3943</v>
      </c>
      <c r="C63" s="16">
        <f>C60+C62</f>
        <v>-3817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9EBF-F890-4510-AE16-A96D50FAE588}">
  <dimension ref="A1:E65"/>
  <sheetViews>
    <sheetView tabSelected="1" workbookViewId="0">
      <selection activeCell="A15" sqref="A15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85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24" t="s">
        <v>1</v>
      </c>
      <c r="B6" s="22" t="s">
        <v>86</v>
      </c>
      <c r="C6" s="23" t="s">
        <v>87</v>
      </c>
    </row>
    <row r="7" spans="1:3" x14ac:dyDescent="0.2">
      <c r="A7" s="7" t="s">
        <v>2</v>
      </c>
      <c r="B7" s="8">
        <f>B8+B9</f>
        <v>18114</v>
      </c>
      <c r="C7" s="8">
        <f>C8+C9</f>
        <v>18131.490000000002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18114</v>
      </c>
      <c r="C9" s="10">
        <v>18131.490000000002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5" x14ac:dyDescent="0.2">
      <c r="A17" s="9" t="s">
        <v>12</v>
      </c>
      <c r="B17" s="12">
        <v>0</v>
      </c>
      <c r="C17" s="12">
        <f>C18+C19</f>
        <v>0</v>
      </c>
    </row>
    <row r="18" spans="1:5" x14ac:dyDescent="0.2">
      <c r="A18" s="11" t="s">
        <v>13</v>
      </c>
      <c r="B18" s="10"/>
      <c r="C18" s="10"/>
    </row>
    <row r="19" spans="1:5" ht="11.25" customHeight="1" x14ac:dyDescent="0.2">
      <c r="A19" s="11" t="s">
        <v>14</v>
      </c>
      <c r="B19" s="10"/>
      <c r="C19" s="10"/>
    </row>
    <row r="20" spans="1:5" x14ac:dyDescent="0.2">
      <c r="A20" s="11" t="s">
        <v>15</v>
      </c>
      <c r="B20" s="12">
        <v>0</v>
      </c>
      <c r="C20" s="12">
        <f>SUM(C21:C23)</f>
        <v>0</v>
      </c>
    </row>
    <row r="21" spans="1:5" x14ac:dyDescent="0.2">
      <c r="A21" s="11" t="s">
        <v>16</v>
      </c>
      <c r="B21" s="10"/>
      <c r="C21" s="10"/>
    </row>
    <row r="22" spans="1:5" x14ac:dyDescent="0.2">
      <c r="A22" s="11" t="s">
        <v>17</v>
      </c>
      <c r="B22" s="10"/>
      <c r="C22" s="10"/>
    </row>
    <row r="23" spans="1:5" x14ac:dyDescent="0.2">
      <c r="A23" s="11" t="s">
        <v>18</v>
      </c>
      <c r="B23" s="10"/>
      <c r="C23" s="10"/>
    </row>
    <row r="24" spans="1:5" x14ac:dyDescent="0.2">
      <c r="A24" s="11" t="s">
        <v>19</v>
      </c>
      <c r="B24" s="12">
        <f>B25+B28</f>
        <v>-18658</v>
      </c>
      <c r="C24" s="12">
        <f>C25+C26+C27+C28</f>
        <v>-18565.66</v>
      </c>
    </row>
    <row r="25" spans="1:5" x14ac:dyDescent="0.2">
      <c r="A25" s="11" t="s">
        <v>20</v>
      </c>
      <c r="B25" s="10">
        <v>-18114</v>
      </c>
      <c r="C25" s="10">
        <v>-18131.490000000002</v>
      </c>
    </row>
    <row r="26" spans="1:5" x14ac:dyDescent="0.2">
      <c r="A26" s="11" t="s">
        <v>21</v>
      </c>
      <c r="B26" s="10"/>
      <c r="C26" s="10"/>
    </row>
    <row r="27" spans="1:5" ht="12" customHeight="1" x14ac:dyDescent="0.2">
      <c r="A27" s="11" t="s">
        <v>22</v>
      </c>
      <c r="B27" s="10"/>
      <c r="C27" s="10"/>
    </row>
    <row r="28" spans="1:5" x14ac:dyDescent="0.2">
      <c r="A28" s="11" t="s">
        <v>23</v>
      </c>
      <c r="B28" s="10">
        <v>-544</v>
      </c>
      <c r="C28" s="10">
        <v>-434.17</v>
      </c>
      <c r="E28" s="25"/>
    </row>
    <row r="29" spans="1:5" x14ac:dyDescent="0.2">
      <c r="A29" s="11" t="s">
        <v>24</v>
      </c>
      <c r="B29" s="10">
        <v>-3816</v>
      </c>
      <c r="C29" s="10">
        <v>-3815.78</v>
      </c>
    </row>
    <row r="30" spans="1:5" x14ac:dyDescent="0.2">
      <c r="A30" s="11" t="s">
        <v>25</v>
      </c>
      <c r="B30" s="10"/>
      <c r="C30" s="10"/>
    </row>
    <row r="31" spans="1:5" x14ac:dyDescent="0.2">
      <c r="A31" s="11" t="s">
        <v>26</v>
      </c>
      <c r="B31" s="10"/>
      <c r="C31" s="10"/>
    </row>
    <row r="32" spans="1:5" x14ac:dyDescent="0.2">
      <c r="A32" s="11" t="s">
        <v>27</v>
      </c>
      <c r="B32" s="12"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v>0</v>
      </c>
      <c r="C35" s="10">
        <f>C36+C37</f>
        <v>0</v>
      </c>
    </row>
    <row r="36" spans="1:3" x14ac:dyDescent="0.2">
      <c r="A36" s="11" t="s">
        <v>31</v>
      </c>
      <c r="B36" s="10"/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B7+B24+B29</f>
        <v>-4360</v>
      </c>
      <c r="C38" s="16">
        <f>C7+C10+C11+C12+C17+C20+C24+C29+C30+C31+C32+C35</f>
        <v>-4249.9499999999989</v>
      </c>
    </row>
    <row r="39" spans="1:3" x14ac:dyDescent="0.2">
      <c r="A39" s="17" t="s">
        <v>34</v>
      </c>
      <c r="B39" s="8">
        <v>0</v>
      </c>
      <c r="C39" s="8">
        <f>C40+C43</f>
        <v>0</v>
      </c>
    </row>
    <row r="40" spans="1:3" x14ac:dyDescent="0.2">
      <c r="A40" s="11" t="s">
        <v>35</v>
      </c>
      <c r="B40" s="12"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>
        <f>C45+C44</f>
        <v>0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5" x14ac:dyDescent="0.2">
      <c r="A49" s="11" t="s">
        <v>44</v>
      </c>
      <c r="B49" s="10"/>
      <c r="C49" s="10"/>
    </row>
    <row r="50" spans="1:5" x14ac:dyDescent="0.2">
      <c r="A50" s="11" t="s">
        <v>45</v>
      </c>
      <c r="B50" s="12">
        <v>0</v>
      </c>
      <c r="C50" s="12">
        <f>C51+C52</f>
        <v>0</v>
      </c>
    </row>
    <row r="51" spans="1:5" x14ac:dyDescent="0.2">
      <c r="A51" s="11" t="s">
        <v>46</v>
      </c>
      <c r="B51" s="10"/>
      <c r="C51" s="10"/>
    </row>
    <row r="52" spans="1:5" ht="12" customHeight="1" x14ac:dyDescent="0.2">
      <c r="A52" s="11" t="s">
        <v>47</v>
      </c>
      <c r="B52" s="10"/>
      <c r="C52" s="10"/>
    </row>
    <row r="53" spans="1:5" x14ac:dyDescent="0.2">
      <c r="A53" s="11" t="s">
        <v>48</v>
      </c>
      <c r="B53" s="10"/>
      <c r="C53" s="10"/>
    </row>
    <row r="54" spans="1:5" ht="12.75" customHeight="1" x14ac:dyDescent="0.2">
      <c r="A54" s="11" t="s">
        <v>49</v>
      </c>
      <c r="B54" s="12">
        <v>0</v>
      </c>
      <c r="C54" s="12">
        <f>C55+C56</f>
        <v>0</v>
      </c>
    </row>
    <row r="55" spans="1:5" x14ac:dyDescent="0.2">
      <c r="A55" s="11" t="s">
        <v>28</v>
      </c>
      <c r="B55" s="10"/>
      <c r="C55" s="10"/>
    </row>
    <row r="56" spans="1:5" x14ac:dyDescent="0.2">
      <c r="A56" s="13" t="s">
        <v>29</v>
      </c>
      <c r="B56" s="14"/>
      <c r="C56" s="14"/>
    </row>
    <row r="57" spans="1:5" x14ac:dyDescent="0.2">
      <c r="A57" s="15" t="s">
        <v>50</v>
      </c>
      <c r="B57" s="16">
        <v>0</v>
      </c>
      <c r="C57" s="16">
        <f>C39+C46+C50+C53+C54</f>
        <v>0</v>
      </c>
    </row>
    <row r="58" spans="1:5" x14ac:dyDescent="0.2">
      <c r="A58" s="15" t="s">
        <v>51</v>
      </c>
      <c r="B58" s="16">
        <f>B38+B57</f>
        <v>-4360</v>
      </c>
      <c r="C58" s="16">
        <f>C38+C57</f>
        <v>-4249.9499999999989</v>
      </c>
      <c r="E58" s="25"/>
    </row>
    <row r="59" spans="1:5" x14ac:dyDescent="0.2">
      <c r="A59" s="18" t="s">
        <v>52</v>
      </c>
      <c r="B59" s="19"/>
      <c r="C59" s="19"/>
    </row>
    <row r="60" spans="1:5" ht="22.5" x14ac:dyDescent="0.2">
      <c r="A60" s="15" t="s">
        <v>53</v>
      </c>
      <c r="B60" s="16">
        <f>B58+B59</f>
        <v>-4360</v>
      </c>
      <c r="C60" s="16">
        <f>C58+C59</f>
        <v>-4249.9499999999989</v>
      </c>
    </row>
    <row r="61" spans="1:5" x14ac:dyDescent="0.2">
      <c r="A61" s="15" t="s">
        <v>54</v>
      </c>
      <c r="B61" s="16">
        <v>0</v>
      </c>
      <c r="C61" s="16">
        <f>C62</f>
        <v>0</v>
      </c>
    </row>
    <row r="62" spans="1:5" x14ac:dyDescent="0.2">
      <c r="A62" s="18" t="s">
        <v>55</v>
      </c>
      <c r="B62" s="19"/>
      <c r="C62" s="19"/>
    </row>
    <row r="63" spans="1:5" x14ac:dyDescent="0.2">
      <c r="A63" s="15" t="s">
        <v>56</v>
      </c>
      <c r="B63" s="16">
        <f>B60+B61+B62</f>
        <v>-4360</v>
      </c>
      <c r="C63" s="16">
        <f>C60+C62</f>
        <v>-4249.9499999999989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workbookViewId="0">
      <selection activeCell="A2" sqref="A2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63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6" t="s">
        <v>1</v>
      </c>
      <c r="B6" s="22" t="s">
        <v>60</v>
      </c>
      <c r="C6" s="23" t="s">
        <v>62</v>
      </c>
    </row>
    <row r="7" spans="1:3" x14ac:dyDescent="0.2">
      <c r="A7" s="7" t="s">
        <v>2</v>
      </c>
      <c r="B7" s="8">
        <f>B8+B9</f>
        <v>15000</v>
      </c>
      <c r="C7" s="8">
        <f>C8+C9</f>
        <v>14910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15000</v>
      </c>
      <c r="C9" s="10">
        <v>14910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f>B13+B14+B15+B16</f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f>B18+B19</f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f>SUM(B21:B23)</f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B25+B26+B27+B28</f>
        <v>-15353</v>
      </c>
      <c r="C24" s="12">
        <f>C25+C26+C27+C28</f>
        <v>-15326</v>
      </c>
    </row>
    <row r="25" spans="1:3" x14ac:dyDescent="0.2">
      <c r="A25" s="11" t="s">
        <v>20</v>
      </c>
      <c r="B25" s="10">
        <v>-353</v>
      </c>
      <c r="C25" s="10">
        <v>-416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-15000</v>
      </c>
      <c r="C28" s="10">
        <v>-14910</v>
      </c>
    </row>
    <row r="29" spans="1:3" x14ac:dyDescent="0.2">
      <c r="A29" s="11" t="s">
        <v>24</v>
      </c>
      <c r="B29" s="10">
        <v>-3420</v>
      </c>
      <c r="C29" s="10">
        <v>-3420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f>B33+B34</f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f>B36+B37</f>
        <v>0</v>
      </c>
      <c r="C35" s="10">
        <f>C36+C37</f>
        <v>0</v>
      </c>
    </row>
    <row r="36" spans="1:3" x14ac:dyDescent="0.2">
      <c r="A36" s="11" t="s">
        <v>31</v>
      </c>
      <c r="B36" s="10"/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B7+B10+B11+B12+B17+B20+B24+B29+B30+B31+B32+B35</f>
        <v>-3773</v>
      </c>
      <c r="C38" s="16">
        <f>C7+C10+C11+C12+C17+C20+C24+C29+C30+C31+C32+C35</f>
        <v>-3836</v>
      </c>
    </row>
    <row r="39" spans="1:3" x14ac:dyDescent="0.2">
      <c r="A39" s="17" t="s">
        <v>34</v>
      </c>
      <c r="B39" s="8">
        <f>B40+B43</f>
        <v>0</v>
      </c>
      <c r="C39" s="8">
        <f>C40+C43</f>
        <v>0</v>
      </c>
    </row>
    <row r="40" spans="1:3" x14ac:dyDescent="0.2">
      <c r="A40" s="11" t="s">
        <v>35</v>
      </c>
      <c r="B40" s="12">
        <f>B41+B42</f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/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f>B47+B48+B49</f>
        <v>-20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>
        <v>-20</v>
      </c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f>B51+B52</f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f>B55+B56</f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f>B39+B46+B50+B53+B54</f>
        <v>-20</v>
      </c>
      <c r="C57" s="16">
        <f>C39+C46+C50+C53+C54</f>
        <v>0</v>
      </c>
    </row>
    <row r="58" spans="1:3" x14ac:dyDescent="0.2">
      <c r="A58" s="15" t="s">
        <v>51</v>
      </c>
      <c r="B58" s="16">
        <f>B38+B57</f>
        <v>-3793</v>
      </c>
      <c r="C58" s="16">
        <f>C38+C57</f>
        <v>-3836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-3793</v>
      </c>
      <c r="C60" s="16">
        <f>C58+C59</f>
        <v>-3836</v>
      </c>
    </row>
    <row r="61" spans="1:3" x14ac:dyDescent="0.2">
      <c r="A61" s="15" t="s">
        <v>54</v>
      </c>
      <c r="B61" s="16">
        <f>B62</f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B60+B62</f>
        <v>-3793</v>
      </c>
      <c r="C63" s="16">
        <f>C60+C62</f>
        <v>-3836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5"/>
  <sheetViews>
    <sheetView workbookViewId="0">
      <selection activeCell="C29" sqref="C2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64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6" t="s">
        <v>1</v>
      </c>
      <c r="B6" s="22" t="s">
        <v>65</v>
      </c>
      <c r="C6" s="23" t="s">
        <v>66</v>
      </c>
    </row>
    <row r="7" spans="1:3" x14ac:dyDescent="0.2">
      <c r="A7" s="7" t="s">
        <v>2</v>
      </c>
      <c r="B7" s="8">
        <f>B8+B9</f>
        <v>14910</v>
      </c>
      <c r="C7" s="8">
        <f>C8+C9</f>
        <v>15148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14910</v>
      </c>
      <c r="C9" s="10">
        <v>15148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f>B13+B14+B15+B16</f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f>B18+B19</f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f>SUM(B21:B23)</f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B25+B26+B27+B28</f>
        <v>-15410</v>
      </c>
      <c r="C24" s="12">
        <f>C25+C26+C27+C28</f>
        <v>-15894</v>
      </c>
    </row>
    <row r="25" spans="1:3" x14ac:dyDescent="0.2">
      <c r="A25" s="11" t="s">
        <v>20</v>
      </c>
      <c r="B25" s="10">
        <v>-14910</v>
      </c>
      <c r="C25" s="10">
        <v>-15148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-500</v>
      </c>
      <c r="C28" s="10">
        <v>-746</v>
      </c>
    </row>
    <row r="29" spans="1:3" x14ac:dyDescent="0.2">
      <c r="A29" s="11" t="s">
        <v>24</v>
      </c>
      <c r="B29" s="10">
        <v>-3420</v>
      </c>
      <c r="C29" s="10">
        <v>-3420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f>B33+B34</f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f>B36+B37</f>
        <v>0</v>
      </c>
      <c r="C35" s="10">
        <f>C36+C37</f>
        <v>0</v>
      </c>
    </row>
    <row r="36" spans="1:3" x14ac:dyDescent="0.2">
      <c r="A36" s="11" t="s">
        <v>31</v>
      </c>
      <c r="B36" s="10"/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B7+B10+B11+B12+B17+B20+B24+B29+B30+B31+B32+B35</f>
        <v>-3920</v>
      </c>
      <c r="C38" s="16">
        <f>C7+C10+C11+C12+C17+C20+C24+C29+C30+C31+C32+C35</f>
        <v>-4166</v>
      </c>
    </row>
    <row r="39" spans="1:3" x14ac:dyDescent="0.2">
      <c r="A39" s="17" t="s">
        <v>34</v>
      </c>
      <c r="B39" s="8">
        <f>B40+B43</f>
        <v>0</v>
      </c>
      <c r="C39" s="8">
        <f>C40+C43</f>
        <v>0</v>
      </c>
    </row>
    <row r="40" spans="1:3" x14ac:dyDescent="0.2">
      <c r="A40" s="11" t="s">
        <v>35</v>
      </c>
      <c r="B40" s="12">
        <f>B41+B42</f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/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f>B47+B48+B49</f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f>B51+B52</f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f>B55+B56</f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f>B39+B46+B50+B53+B54</f>
        <v>0</v>
      </c>
      <c r="C57" s="16">
        <f>C39+C46+C50+C53+C54</f>
        <v>0</v>
      </c>
    </row>
    <row r="58" spans="1:3" x14ac:dyDescent="0.2">
      <c r="A58" s="15" t="s">
        <v>51</v>
      </c>
      <c r="B58" s="16">
        <f>B38+B57</f>
        <v>-3920</v>
      </c>
      <c r="C58" s="16">
        <f>C38+C57</f>
        <v>-4166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-3920</v>
      </c>
      <c r="C60" s="16">
        <f>C58+C59</f>
        <v>-4166</v>
      </c>
    </row>
    <row r="61" spans="1:3" x14ac:dyDescent="0.2">
      <c r="A61" s="15" t="s">
        <v>54</v>
      </c>
      <c r="B61" s="16">
        <f>B62</f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B60+B62</f>
        <v>-3920</v>
      </c>
      <c r="C63" s="16">
        <f>C60+C62</f>
        <v>-4166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5"/>
  <sheetViews>
    <sheetView workbookViewId="0">
      <selection activeCell="A18" sqref="A18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67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6" t="s">
        <v>1</v>
      </c>
      <c r="B6" s="22" t="s">
        <v>68</v>
      </c>
      <c r="C6" s="23" t="s">
        <v>69</v>
      </c>
    </row>
    <row r="7" spans="1:3" x14ac:dyDescent="0.2">
      <c r="A7" s="7" t="s">
        <v>2</v>
      </c>
      <c r="B7" s="8">
        <f>B8+B9</f>
        <v>15284</v>
      </c>
      <c r="C7" s="8">
        <f>C8+C9</f>
        <v>15315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15284</v>
      </c>
      <c r="C9" s="10">
        <v>15315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f>B13+B14+B15+B16</f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f>B18+B19</f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f>SUM(B21:B23)</f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B25+B26+B27+B28</f>
        <v>-15784</v>
      </c>
      <c r="C24" s="12">
        <f>C25+C26+C27+C28</f>
        <v>-15681</v>
      </c>
    </row>
    <row r="25" spans="1:3" x14ac:dyDescent="0.2">
      <c r="A25" s="11" t="s">
        <v>20</v>
      </c>
      <c r="B25" s="10">
        <v>-15284</v>
      </c>
      <c r="C25" s="10">
        <v>-15315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-500</v>
      </c>
      <c r="C28" s="10">
        <v>-366</v>
      </c>
    </row>
    <row r="29" spans="1:3" x14ac:dyDescent="0.2">
      <c r="A29" s="11" t="s">
        <v>24</v>
      </c>
      <c r="B29" s="10">
        <v>-3420</v>
      </c>
      <c r="C29" s="10">
        <v>-3420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f>B33+B34</f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f>B36+B37</f>
        <v>0</v>
      </c>
      <c r="C35" s="10">
        <f>C36+C37</f>
        <v>1</v>
      </c>
    </row>
    <row r="36" spans="1:3" x14ac:dyDescent="0.2">
      <c r="A36" s="11" t="s">
        <v>31</v>
      </c>
      <c r="B36" s="10"/>
      <c r="C36" s="10">
        <v>1</v>
      </c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B7+B10+B11+B12+B17+B20+B24+B29+B30+B31+B32+B35</f>
        <v>-3920</v>
      </c>
      <c r="C38" s="16">
        <f>C7+C10+C11+C12+C17+C20+C24+C29+C30+C31+C32+C35</f>
        <v>-3785</v>
      </c>
    </row>
    <row r="39" spans="1:3" x14ac:dyDescent="0.2">
      <c r="A39" s="17" t="s">
        <v>34</v>
      </c>
      <c r="B39" s="8">
        <f>B40+B43</f>
        <v>0</v>
      </c>
      <c r="C39" s="8">
        <f>C40+C43</f>
        <v>0</v>
      </c>
    </row>
    <row r="40" spans="1:3" x14ac:dyDescent="0.2">
      <c r="A40" s="11" t="s">
        <v>35</v>
      </c>
      <c r="B40" s="12">
        <f>B41+B42</f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/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f>B47+B48+B49</f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f>B51+B52</f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f>B55+B56</f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f>B39+B46+B50+B53+B54</f>
        <v>0</v>
      </c>
      <c r="C57" s="16">
        <f>C39+C46+C50+C53+C54</f>
        <v>0</v>
      </c>
    </row>
    <row r="58" spans="1:3" x14ac:dyDescent="0.2">
      <c r="A58" s="15" t="s">
        <v>51</v>
      </c>
      <c r="B58" s="16">
        <f>B38+B57</f>
        <v>-3920</v>
      </c>
      <c r="C58" s="16">
        <f>C38+C57</f>
        <v>-3785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-3920</v>
      </c>
      <c r="C60" s="16">
        <f>C58+C59</f>
        <v>-3785</v>
      </c>
    </row>
    <row r="61" spans="1:3" x14ac:dyDescent="0.2">
      <c r="A61" s="15" t="s">
        <v>54</v>
      </c>
      <c r="B61" s="16">
        <f>B62</f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B60+B62</f>
        <v>-3920</v>
      </c>
      <c r="C63" s="16">
        <f>C60+C62</f>
        <v>-3785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F4A0-3F7E-44B4-9B6D-CE7C7D2698A5}">
  <dimension ref="A1:C65"/>
  <sheetViews>
    <sheetView workbookViewId="0">
      <selection activeCell="H25" sqref="H25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72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6" t="s">
        <v>1</v>
      </c>
      <c r="B6" s="22" t="s">
        <v>70</v>
      </c>
      <c r="C6" s="23" t="s">
        <v>71</v>
      </c>
    </row>
    <row r="7" spans="1:3" x14ac:dyDescent="0.2">
      <c r="A7" s="7" t="s">
        <v>2</v>
      </c>
      <c r="B7" s="8">
        <f>B8+B9</f>
        <v>15621</v>
      </c>
      <c r="C7" s="8">
        <f>C8+C9</f>
        <v>15498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15621</v>
      </c>
      <c r="C9" s="10">
        <v>15498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f>B13+B14+B15+B16</f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f>B18+B19</f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f>SUM(B21:B23)</f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B25+B26+B27+B28</f>
        <v>-15989</v>
      </c>
      <c r="C24" s="12">
        <f>C25+C26+C27+C28</f>
        <v>-15958</v>
      </c>
    </row>
    <row r="25" spans="1:3" x14ac:dyDescent="0.2">
      <c r="A25" s="11" t="s">
        <v>20</v>
      </c>
      <c r="B25" s="10">
        <v>-15621</v>
      </c>
      <c r="C25" s="10">
        <v>-15498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-368</v>
      </c>
      <c r="C28" s="10">
        <v>-460</v>
      </c>
    </row>
    <row r="29" spans="1:3" x14ac:dyDescent="0.2">
      <c r="A29" s="11" t="s">
        <v>24</v>
      </c>
      <c r="B29" s="10">
        <v>-3420</v>
      </c>
      <c r="C29" s="10">
        <v>-3989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f>B33+B34</f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f>B36+B37</f>
        <v>0</v>
      </c>
      <c r="C35" s="10">
        <f>C36+C37</f>
        <v>1</v>
      </c>
    </row>
    <row r="36" spans="1:3" x14ac:dyDescent="0.2">
      <c r="A36" s="11" t="s">
        <v>31</v>
      </c>
      <c r="B36" s="10"/>
      <c r="C36" s="10">
        <v>1</v>
      </c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B7+B10+B11+B12+B17+B20+B24+B29+B30+B31+B32+B35</f>
        <v>-3788</v>
      </c>
      <c r="C38" s="16">
        <f>C7+C10+C11+C12+C17+C20+C24+C29+C30+C31+C32+C35</f>
        <v>-4448</v>
      </c>
    </row>
    <row r="39" spans="1:3" x14ac:dyDescent="0.2">
      <c r="A39" s="17" t="s">
        <v>34</v>
      </c>
      <c r="B39" s="8">
        <f>B40+B43</f>
        <v>0</v>
      </c>
      <c r="C39" s="8">
        <f>C40+C43</f>
        <v>1</v>
      </c>
    </row>
    <row r="40" spans="1:3" x14ac:dyDescent="0.2">
      <c r="A40" s="11" t="s">
        <v>35</v>
      </c>
      <c r="B40" s="12">
        <f>B41+B42</f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>
        <f>C45+C44</f>
        <v>1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>
        <v>1</v>
      </c>
    </row>
    <row r="46" spans="1:3" x14ac:dyDescent="0.2">
      <c r="A46" s="11" t="s">
        <v>41</v>
      </c>
      <c r="B46" s="12">
        <f>B47+B48+B49</f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f>B51+B52</f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f>B55+B56</f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f>B39+B46+B50+B53+B54</f>
        <v>0</v>
      </c>
      <c r="C57" s="16">
        <f>C39+C46+C50+C53+C54</f>
        <v>1</v>
      </c>
    </row>
    <row r="58" spans="1:3" x14ac:dyDescent="0.2">
      <c r="A58" s="15" t="s">
        <v>51</v>
      </c>
      <c r="B58" s="16">
        <f>B38+B57</f>
        <v>-3788</v>
      </c>
      <c r="C58" s="16">
        <f>C38+C57</f>
        <v>-4447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-3788</v>
      </c>
      <c r="C60" s="16">
        <f>C58+C59</f>
        <v>-4447</v>
      </c>
    </row>
    <row r="61" spans="1:3" x14ac:dyDescent="0.2">
      <c r="A61" s="15" t="s">
        <v>54</v>
      </c>
      <c r="B61" s="16">
        <f>B62</f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B60+B62</f>
        <v>-3788</v>
      </c>
      <c r="C63" s="16">
        <f>C60+C62</f>
        <v>-4447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8703-041E-4008-ABB1-B25F7FA5997A}">
  <dimension ref="A1:C65"/>
  <sheetViews>
    <sheetView workbookViewId="0"/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75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6" t="s">
        <v>1</v>
      </c>
      <c r="B6" s="22" t="s">
        <v>73</v>
      </c>
      <c r="C6" s="23" t="s">
        <v>74</v>
      </c>
    </row>
    <row r="7" spans="1:3" x14ac:dyDescent="0.2">
      <c r="A7" s="7" t="s">
        <v>2</v>
      </c>
      <c r="B7" s="8">
        <f>B8+B9</f>
        <v>15731</v>
      </c>
      <c r="C7" s="8">
        <f>C8+C9</f>
        <v>15622.48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15731</v>
      </c>
      <c r="C9" s="10">
        <v>15622.48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f>B13+B14+B15+B16</f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f>B18+B19</f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f>SUM(B21:B23)</f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B25+B26+B27+B28</f>
        <v>-16131</v>
      </c>
      <c r="C24" s="12">
        <f>C25+C26+C27+C28</f>
        <v>-16077.38</v>
      </c>
    </row>
    <row r="25" spans="1:3" x14ac:dyDescent="0.2">
      <c r="A25" s="11" t="s">
        <v>20</v>
      </c>
      <c r="B25" s="10">
        <v>-15731</v>
      </c>
      <c r="C25" s="10">
        <v>-15622.48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-400</v>
      </c>
      <c r="C28" s="10">
        <v>-454.9</v>
      </c>
    </row>
    <row r="29" spans="1:3" x14ac:dyDescent="0.2">
      <c r="A29" s="11" t="s">
        <v>24</v>
      </c>
      <c r="B29" s="10">
        <v>-3420</v>
      </c>
      <c r="C29" s="10">
        <v>-3988.6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f>B33+B34</f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f>B36+B37</f>
        <v>0</v>
      </c>
      <c r="C35" s="10">
        <f>C36+C37</f>
        <v>0</v>
      </c>
    </row>
    <row r="36" spans="1:3" x14ac:dyDescent="0.2">
      <c r="A36" s="11" t="s">
        <v>31</v>
      </c>
      <c r="B36" s="10"/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B7+B10+B11+B12+B17+B20+B24+B29+B30+B31+B32+B35</f>
        <v>-3820</v>
      </c>
      <c r="C38" s="16">
        <f>C7+C10+C11+C12+C17+C20+C24+C29+C30+C31+C32+C35</f>
        <v>-4443.5</v>
      </c>
    </row>
    <row r="39" spans="1:3" x14ac:dyDescent="0.2">
      <c r="A39" s="17" t="s">
        <v>34</v>
      </c>
      <c r="B39" s="8">
        <f>B40+B43</f>
        <v>0</v>
      </c>
      <c r="C39" s="8">
        <f>C40+C43</f>
        <v>0</v>
      </c>
    </row>
    <row r="40" spans="1:3" x14ac:dyDescent="0.2">
      <c r="A40" s="11" t="s">
        <v>35</v>
      </c>
      <c r="B40" s="12">
        <f>B41+B42</f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>
        <f>C45+C44</f>
        <v>0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f>B47+B48+B49</f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f>B51+B52</f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f>B55+B56</f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f>B39+B46+B50+B53+B54</f>
        <v>0</v>
      </c>
      <c r="C57" s="16">
        <f>C39+C46+C50+C53+C54</f>
        <v>0</v>
      </c>
    </row>
    <row r="58" spans="1:3" x14ac:dyDescent="0.2">
      <c r="A58" s="15" t="s">
        <v>51</v>
      </c>
      <c r="B58" s="16">
        <f>B38+B57</f>
        <v>-3820</v>
      </c>
      <c r="C58" s="16">
        <f>C38+C57</f>
        <v>-4443.5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-3820</v>
      </c>
      <c r="C60" s="16">
        <f>C58+C59</f>
        <v>-4443.5</v>
      </c>
    </row>
    <row r="61" spans="1:3" x14ac:dyDescent="0.2">
      <c r="A61" s="15" t="s">
        <v>54</v>
      </c>
      <c r="B61" s="16">
        <f>B62</f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B60+B62</f>
        <v>-3820</v>
      </c>
      <c r="C63" s="16">
        <f>C60+C62</f>
        <v>-4443.5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8A2F-BD81-4C62-BB67-E27DE9FD86A5}">
  <dimension ref="A1:C65"/>
  <sheetViews>
    <sheetView workbookViewId="0">
      <selection activeCell="C37" sqref="C37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76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6" t="s">
        <v>1</v>
      </c>
      <c r="B6" s="22" t="s">
        <v>77</v>
      </c>
      <c r="C6" s="23" t="s">
        <v>78</v>
      </c>
    </row>
    <row r="7" spans="1:3" x14ac:dyDescent="0.2">
      <c r="A7" s="7" t="s">
        <v>2</v>
      </c>
      <c r="B7" s="8">
        <v>15622</v>
      </c>
      <c r="C7" s="8">
        <f>C8+C9</f>
        <v>15622.48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15622</v>
      </c>
      <c r="C9" s="10">
        <v>15622.48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v>-16022</v>
      </c>
      <c r="C24" s="12">
        <f>C25+C26+C27+C28</f>
        <v>-16681.38</v>
      </c>
    </row>
    <row r="25" spans="1:3" x14ac:dyDescent="0.2">
      <c r="A25" s="11" t="s">
        <v>20</v>
      </c>
      <c r="B25" s="10">
        <v>-15622</v>
      </c>
      <c r="C25" s="10">
        <v>-15622.48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-400</v>
      </c>
      <c r="C28" s="10">
        <f>-(16681.38-15622.48)</f>
        <v>-1058.9000000000015</v>
      </c>
    </row>
    <row r="29" spans="1:3" x14ac:dyDescent="0.2">
      <c r="A29" s="11" t="s">
        <v>24</v>
      </c>
      <c r="B29" s="10">
        <v>-3989</v>
      </c>
      <c r="C29" s="10">
        <v>-3815.78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v>0</v>
      </c>
      <c r="C35" s="10">
        <f>C36+C37</f>
        <v>9</v>
      </c>
    </row>
    <row r="36" spans="1:3" x14ac:dyDescent="0.2">
      <c r="A36" s="11" t="s">
        <v>31</v>
      </c>
      <c r="B36" s="10"/>
      <c r="C36" s="10">
        <v>9</v>
      </c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v>-4389</v>
      </c>
      <c r="C38" s="16">
        <f>C7+C10+C11+C12+C17+C20+C24+C29+C30+C31+C32+C35</f>
        <v>-4865.6800000000021</v>
      </c>
    </row>
    <row r="39" spans="1:3" x14ac:dyDescent="0.2">
      <c r="A39" s="17" t="s">
        <v>34</v>
      </c>
      <c r="B39" s="8">
        <v>0</v>
      </c>
      <c r="C39" s="8">
        <f>C40+C43</f>
        <v>0</v>
      </c>
    </row>
    <row r="40" spans="1:3" x14ac:dyDescent="0.2">
      <c r="A40" s="11" t="s">
        <v>35</v>
      </c>
      <c r="B40" s="12"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>
        <f>C45+C44</f>
        <v>0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v>0</v>
      </c>
      <c r="C57" s="16">
        <f>C39+C46+C50+C53+C54</f>
        <v>0</v>
      </c>
    </row>
    <row r="58" spans="1:3" x14ac:dyDescent="0.2">
      <c r="A58" s="15" t="s">
        <v>51</v>
      </c>
      <c r="B58" s="16">
        <v>-4389</v>
      </c>
      <c r="C58" s="16">
        <f>C38+C57</f>
        <v>-4865.6800000000021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v>-4389</v>
      </c>
      <c r="C60" s="16">
        <f>C58+C59</f>
        <v>-4865.6800000000021</v>
      </c>
    </row>
    <row r="61" spans="1:3" x14ac:dyDescent="0.2">
      <c r="A61" s="15" t="s">
        <v>54</v>
      </c>
      <c r="B61" s="16"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v>-4389</v>
      </c>
      <c r="C63" s="16">
        <f>C60+C62</f>
        <v>-4865.6800000000021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F243-F009-45BC-975D-06581E890DF8}">
  <dimension ref="A1:C65"/>
  <sheetViews>
    <sheetView workbookViewId="0">
      <selection activeCell="C63" sqref="C63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79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24" t="s">
        <v>1</v>
      </c>
      <c r="B6" s="22" t="s">
        <v>80</v>
      </c>
      <c r="C6" s="23" t="s">
        <v>81</v>
      </c>
    </row>
    <row r="7" spans="1:3" x14ac:dyDescent="0.2">
      <c r="A7" s="7" t="s">
        <v>2</v>
      </c>
      <c r="B7" s="8">
        <f>B8+B9</f>
        <v>15933</v>
      </c>
      <c r="C7" s="8">
        <f>C8+C9</f>
        <v>16637.95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15933</v>
      </c>
      <c r="C9" s="10">
        <v>16637.95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3" x14ac:dyDescent="0.2">
      <c r="A17" s="9" t="s">
        <v>12</v>
      </c>
      <c r="B17" s="12">
        <v>0</v>
      </c>
      <c r="C17" s="12">
        <f>C18+C19</f>
        <v>0</v>
      </c>
    </row>
    <row r="18" spans="1:3" x14ac:dyDescent="0.2">
      <c r="A18" s="11" t="s">
        <v>13</v>
      </c>
      <c r="B18" s="10"/>
      <c r="C18" s="10"/>
    </row>
    <row r="19" spans="1:3" ht="11.25" customHeight="1" x14ac:dyDescent="0.2">
      <c r="A19" s="11" t="s">
        <v>14</v>
      </c>
      <c r="B19" s="10"/>
      <c r="C19" s="10"/>
    </row>
    <row r="20" spans="1:3" x14ac:dyDescent="0.2">
      <c r="A20" s="11" t="s">
        <v>15</v>
      </c>
      <c r="B20" s="12">
        <v>0</v>
      </c>
      <c r="C20" s="12">
        <f>SUM(C21:C23)</f>
        <v>0</v>
      </c>
    </row>
    <row r="21" spans="1:3" x14ac:dyDescent="0.2">
      <c r="A21" s="11" t="s">
        <v>16</v>
      </c>
      <c r="B21" s="10"/>
      <c r="C21" s="10"/>
    </row>
    <row r="22" spans="1:3" x14ac:dyDescent="0.2">
      <c r="A22" s="11" t="s">
        <v>17</v>
      </c>
      <c r="B22" s="10"/>
      <c r="C22" s="10"/>
    </row>
    <row r="23" spans="1:3" x14ac:dyDescent="0.2">
      <c r="A23" s="11" t="s">
        <v>18</v>
      </c>
      <c r="B23" s="10"/>
      <c r="C23" s="10"/>
    </row>
    <row r="24" spans="1:3" x14ac:dyDescent="0.2">
      <c r="A24" s="11" t="s">
        <v>19</v>
      </c>
      <c r="B24" s="12">
        <f>B25+B28</f>
        <v>-16437</v>
      </c>
      <c r="C24" s="12">
        <f>C25+C26+C27+C28</f>
        <v>-20897.440000000002</v>
      </c>
    </row>
    <row r="25" spans="1:3" x14ac:dyDescent="0.2">
      <c r="A25" s="11" t="s">
        <v>20</v>
      </c>
      <c r="B25" s="10">
        <v>-15933</v>
      </c>
      <c r="C25" s="10">
        <v>-16637.95</v>
      </c>
    </row>
    <row r="26" spans="1:3" x14ac:dyDescent="0.2">
      <c r="A26" s="11" t="s">
        <v>21</v>
      </c>
      <c r="B26" s="10"/>
      <c r="C26" s="10"/>
    </row>
    <row r="27" spans="1:3" ht="12" customHeight="1" x14ac:dyDescent="0.2">
      <c r="A27" s="11" t="s">
        <v>22</v>
      </c>
      <c r="B27" s="10"/>
      <c r="C27" s="10"/>
    </row>
    <row r="28" spans="1:3" x14ac:dyDescent="0.2">
      <c r="A28" s="11" t="s">
        <v>23</v>
      </c>
      <c r="B28" s="10">
        <v>-504</v>
      </c>
      <c r="C28" s="10">
        <v>-4259.49</v>
      </c>
    </row>
    <row r="29" spans="1:3" x14ac:dyDescent="0.2">
      <c r="A29" s="11" t="s">
        <v>24</v>
      </c>
      <c r="B29" s="10">
        <v>-3989</v>
      </c>
      <c r="C29" s="10">
        <v>-3815.78</v>
      </c>
    </row>
    <row r="30" spans="1:3" x14ac:dyDescent="0.2">
      <c r="A30" s="11" t="s">
        <v>25</v>
      </c>
      <c r="B30" s="10"/>
      <c r="C30" s="10"/>
    </row>
    <row r="31" spans="1:3" x14ac:dyDescent="0.2">
      <c r="A31" s="11" t="s">
        <v>26</v>
      </c>
      <c r="B31" s="10"/>
      <c r="C31" s="10"/>
    </row>
    <row r="32" spans="1:3" x14ac:dyDescent="0.2">
      <c r="A32" s="11" t="s">
        <v>27</v>
      </c>
      <c r="B32" s="12"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v>0</v>
      </c>
      <c r="C35" s="10">
        <f>C36+C37</f>
        <v>0</v>
      </c>
    </row>
    <row r="36" spans="1:3" x14ac:dyDescent="0.2">
      <c r="A36" s="11" t="s">
        <v>31</v>
      </c>
      <c r="B36" s="10"/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B7+B24+B29</f>
        <v>-4493</v>
      </c>
      <c r="C38" s="16">
        <f>C7+C10+C11+C12+C17+C20+C24+C29+C30+C31+C32+C35</f>
        <v>-8075.2700000000023</v>
      </c>
    </row>
    <row r="39" spans="1:3" x14ac:dyDescent="0.2">
      <c r="A39" s="17" t="s">
        <v>34</v>
      </c>
      <c r="B39" s="8">
        <v>0</v>
      </c>
      <c r="C39" s="8">
        <f>C40+C43</f>
        <v>0</v>
      </c>
    </row>
    <row r="40" spans="1:3" x14ac:dyDescent="0.2">
      <c r="A40" s="11" t="s">
        <v>35</v>
      </c>
      <c r="B40" s="12"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>
        <f>C45+C44</f>
        <v>0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3" x14ac:dyDescent="0.2">
      <c r="A49" s="11" t="s">
        <v>44</v>
      </c>
      <c r="B49" s="10"/>
      <c r="C49" s="10"/>
    </row>
    <row r="50" spans="1:3" x14ac:dyDescent="0.2">
      <c r="A50" s="11" t="s">
        <v>45</v>
      </c>
      <c r="B50" s="12">
        <v>0</v>
      </c>
      <c r="C50" s="12">
        <f>C51+C52</f>
        <v>0</v>
      </c>
    </row>
    <row r="51" spans="1:3" x14ac:dyDescent="0.2">
      <c r="A51" s="11" t="s">
        <v>46</v>
      </c>
      <c r="B51" s="10"/>
      <c r="C51" s="10"/>
    </row>
    <row r="52" spans="1:3" ht="12" customHeight="1" x14ac:dyDescent="0.2">
      <c r="A52" s="11" t="s">
        <v>47</v>
      </c>
      <c r="B52" s="10"/>
      <c r="C52" s="10"/>
    </row>
    <row r="53" spans="1:3" x14ac:dyDescent="0.2">
      <c r="A53" s="11" t="s">
        <v>48</v>
      </c>
      <c r="B53" s="10"/>
      <c r="C53" s="10"/>
    </row>
    <row r="54" spans="1:3" ht="12.75" customHeight="1" x14ac:dyDescent="0.2">
      <c r="A54" s="11" t="s">
        <v>49</v>
      </c>
      <c r="B54" s="12">
        <v>0</v>
      </c>
      <c r="C54" s="12">
        <f>C55+C56</f>
        <v>0</v>
      </c>
    </row>
    <row r="55" spans="1:3" x14ac:dyDescent="0.2">
      <c r="A55" s="11" t="s">
        <v>28</v>
      </c>
      <c r="B55" s="10"/>
      <c r="C55" s="10"/>
    </row>
    <row r="56" spans="1:3" x14ac:dyDescent="0.2">
      <c r="A56" s="13" t="s">
        <v>29</v>
      </c>
      <c r="B56" s="14"/>
      <c r="C56" s="14"/>
    </row>
    <row r="57" spans="1:3" x14ac:dyDescent="0.2">
      <c r="A57" s="15" t="s">
        <v>50</v>
      </c>
      <c r="B57" s="16">
        <v>0</v>
      </c>
      <c r="C57" s="16">
        <f>C39+C46+C50+C53+C54</f>
        <v>0</v>
      </c>
    </row>
    <row r="58" spans="1:3" x14ac:dyDescent="0.2">
      <c r="A58" s="15" t="s">
        <v>51</v>
      </c>
      <c r="B58" s="16">
        <f>B38+B57</f>
        <v>-4493</v>
      </c>
      <c r="C58" s="16">
        <f>C38+C57</f>
        <v>-8075.2700000000023</v>
      </c>
    </row>
    <row r="59" spans="1:3" x14ac:dyDescent="0.2">
      <c r="A59" s="18" t="s">
        <v>52</v>
      </c>
      <c r="B59" s="19"/>
      <c r="C59" s="19"/>
    </row>
    <row r="60" spans="1:3" ht="22.5" x14ac:dyDescent="0.2">
      <c r="A60" s="15" t="s">
        <v>53</v>
      </c>
      <c r="B60" s="16">
        <f>B58+B59</f>
        <v>-4493</v>
      </c>
      <c r="C60" s="16">
        <f>C58+C59</f>
        <v>-8075.2700000000023</v>
      </c>
    </row>
    <row r="61" spans="1:3" x14ac:dyDescent="0.2">
      <c r="A61" s="15" t="s">
        <v>54</v>
      </c>
      <c r="B61" s="16">
        <v>0</v>
      </c>
      <c r="C61" s="16">
        <f>C62</f>
        <v>0</v>
      </c>
    </row>
    <row r="62" spans="1:3" x14ac:dyDescent="0.2">
      <c r="A62" s="18" t="s">
        <v>55</v>
      </c>
      <c r="B62" s="19"/>
      <c r="C62" s="19"/>
    </row>
    <row r="63" spans="1:3" x14ac:dyDescent="0.2">
      <c r="A63" s="15" t="s">
        <v>56</v>
      </c>
      <c r="B63" s="16">
        <f>B60+B61+B62</f>
        <v>-4493</v>
      </c>
      <c r="C63" s="16">
        <f>C60+C62</f>
        <v>-8075.2700000000023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CD65-7BAA-4A50-A0B0-D52E90BE34BA}">
  <dimension ref="A1:E65"/>
  <sheetViews>
    <sheetView workbookViewId="0">
      <selection activeCell="D22" sqref="D22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3" ht="12" x14ac:dyDescent="0.2">
      <c r="A1" s="1" t="s">
        <v>82</v>
      </c>
      <c r="B1" s="2"/>
    </row>
    <row r="2" spans="1:3" ht="12" customHeight="1" x14ac:dyDescent="0.2">
      <c r="A2" s="4" t="s">
        <v>61</v>
      </c>
    </row>
    <row r="3" spans="1:3" ht="12" customHeight="1" x14ac:dyDescent="0.2">
      <c r="A3" s="5"/>
    </row>
    <row r="4" spans="1:3" ht="9" customHeight="1" x14ac:dyDescent="0.2"/>
    <row r="5" spans="1:3" ht="12" x14ac:dyDescent="0.2">
      <c r="A5" s="27" t="s">
        <v>0</v>
      </c>
      <c r="B5" s="28"/>
      <c r="C5" s="28"/>
    </row>
    <row r="6" spans="1:3" ht="22.5" x14ac:dyDescent="0.2">
      <c r="A6" s="24" t="s">
        <v>1</v>
      </c>
      <c r="B6" s="22" t="s">
        <v>83</v>
      </c>
      <c r="C6" s="23" t="s">
        <v>84</v>
      </c>
    </row>
    <row r="7" spans="1:3" x14ac:dyDescent="0.2">
      <c r="A7" s="7" t="s">
        <v>2</v>
      </c>
      <c r="B7" s="8">
        <f>B8+B9</f>
        <v>17072</v>
      </c>
      <c r="C7" s="8">
        <f>C8+C9</f>
        <v>17586.310000000001</v>
      </c>
    </row>
    <row r="8" spans="1:3" x14ac:dyDescent="0.2">
      <c r="A8" s="9" t="s">
        <v>3</v>
      </c>
      <c r="B8" s="10"/>
      <c r="C8" s="10"/>
    </row>
    <row r="9" spans="1:3" ht="10.5" customHeight="1" x14ac:dyDescent="0.2">
      <c r="A9" s="11" t="s">
        <v>4</v>
      </c>
      <c r="B9" s="10">
        <v>17072</v>
      </c>
      <c r="C9" s="10">
        <v>17586.310000000001</v>
      </c>
    </row>
    <row r="10" spans="1:3" ht="9.75" customHeight="1" x14ac:dyDescent="0.2">
      <c r="A10" s="11" t="s">
        <v>5</v>
      </c>
      <c r="B10" s="10"/>
      <c r="C10" s="10"/>
    </row>
    <row r="11" spans="1:3" x14ac:dyDescent="0.2">
      <c r="A11" s="9" t="s">
        <v>6</v>
      </c>
      <c r="B11" s="10"/>
      <c r="C11" s="10"/>
    </row>
    <row r="12" spans="1:3" x14ac:dyDescent="0.2">
      <c r="A12" s="9" t="s">
        <v>7</v>
      </c>
      <c r="B12" s="12">
        <v>0</v>
      </c>
      <c r="C12" s="12">
        <f>C13+C14+C15+C16</f>
        <v>0</v>
      </c>
    </row>
    <row r="13" spans="1:3" x14ac:dyDescent="0.2">
      <c r="A13" s="9" t="s">
        <v>8</v>
      </c>
      <c r="B13" s="10"/>
      <c r="C13" s="10"/>
    </row>
    <row r="14" spans="1:3" x14ac:dyDescent="0.2">
      <c r="A14" s="11" t="s">
        <v>9</v>
      </c>
      <c r="B14" s="10"/>
      <c r="C14" s="10"/>
    </row>
    <row r="15" spans="1:3" x14ac:dyDescent="0.2">
      <c r="A15" s="9" t="s">
        <v>10</v>
      </c>
      <c r="B15" s="10"/>
      <c r="C15" s="10"/>
    </row>
    <row r="16" spans="1:3" ht="12" customHeight="1" x14ac:dyDescent="0.2">
      <c r="A16" s="11" t="s">
        <v>11</v>
      </c>
      <c r="B16" s="10"/>
      <c r="C16" s="10"/>
    </row>
    <row r="17" spans="1:5" x14ac:dyDescent="0.2">
      <c r="A17" s="9" t="s">
        <v>12</v>
      </c>
      <c r="B17" s="12">
        <v>0</v>
      </c>
      <c r="C17" s="12">
        <f>C18+C19</f>
        <v>0</v>
      </c>
    </row>
    <row r="18" spans="1:5" x14ac:dyDescent="0.2">
      <c r="A18" s="11" t="s">
        <v>13</v>
      </c>
      <c r="B18" s="10"/>
      <c r="C18" s="10"/>
    </row>
    <row r="19" spans="1:5" ht="11.25" customHeight="1" x14ac:dyDescent="0.2">
      <c r="A19" s="11" t="s">
        <v>14</v>
      </c>
      <c r="B19" s="10"/>
      <c r="C19" s="10"/>
    </row>
    <row r="20" spans="1:5" x14ac:dyDescent="0.2">
      <c r="A20" s="11" t="s">
        <v>15</v>
      </c>
      <c r="B20" s="12">
        <v>0</v>
      </c>
      <c r="C20" s="12">
        <f>SUM(C21:C23)</f>
        <v>0</v>
      </c>
    </row>
    <row r="21" spans="1:5" x14ac:dyDescent="0.2">
      <c r="A21" s="11" t="s">
        <v>16</v>
      </c>
      <c r="B21" s="10"/>
      <c r="C21" s="10"/>
    </row>
    <row r="22" spans="1:5" x14ac:dyDescent="0.2">
      <c r="A22" s="11" t="s">
        <v>17</v>
      </c>
      <c r="B22" s="10"/>
      <c r="C22" s="10"/>
    </row>
    <row r="23" spans="1:5" x14ac:dyDescent="0.2">
      <c r="A23" s="11" t="s">
        <v>18</v>
      </c>
      <c r="B23" s="10"/>
      <c r="C23" s="10"/>
    </row>
    <row r="24" spans="1:5" x14ac:dyDescent="0.2">
      <c r="A24" s="11" t="s">
        <v>19</v>
      </c>
      <c r="B24" s="12">
        <f>B25+B28</f>
        <v>-17737</v>
      </c>
      <c r="C24" s="12">
        <f>C25+C26+C27+C28</f>
        <v>-18825.38</v>
      </c>
    </row>
    <row r="25" spans="1:5" x14ac:dyDescent="0.2">
      <c r="A25" s="11" t="s">
        <v>20</v>
      </c>
      <c r="B25" s="10">
        <v>-17072</v>
      </c>
      <c r="C25" s="10">
        <v>-17586.310000000001</v>
      </c>
    </row>
    <row r="26" spans="1:5" x14ac:dyDescent="0.2">
      <c r="A26" s="11" t="s">
        <v>21</v>
      </c>
      <c r="B26" s="10"/>
      <c r="C26" s="10"/>
    </row>
    <row r="27" spans="1:5" ht="12" customHeight="1" x14ac:dyDescent="0.2">
      <c r="A27" s="11" t="s">
        <v>22</v>
      </c>
      <c r="B27" s="10"/>
      <c r="C27" s="10"/>
    </row>
    <row r="28" spans="1:5" x14ac:dyDescent="0.2">
      <c r="A28" s="11" t="s">
        <v>23</v>
      </c>
      <c r="B28" s="10">
        <v>-665</v>
      </c>
      <c r="C28" s="10">
        <v>-1239.07</v>
      </c>
      <c r="E28" s="25"/>
    </row>
    <row r="29" spans="1:5" x14ac:dyDescent="0.2">
      <c r="A29" s="11" t="s">
        <v>24</v>
      </c>
      <c r="B29" s="10">
        <v>-3816</v>
      </c>
      <c r="C29" s="10">
        <v>-3815.78</v>
      </c>
    </row>
    <row r="30" spans="1:5" x14ac:dyDescent="0.2">
      <c r="A30" s="11" t="s">
        <v>25</v>
      </c>
      <c r="B30" s="10"/>
      <c r="C30" s="10"/>
    </row>
    <row r="31" spans="1:5" x14ac:dyDescent="0.2">
      <c r="A31" s="11" t="s">
        <v>26</v>
      </c>
      <c r="B31" s="10"/>
      <c r="C31" s="10"/>
    </row>
    <row r="32" spans="1:5" x14ac:dyDescent="0.2">
      <c r="A32" s="11" t="s">
        <v>27</v>
      </c>
      <c r="B32" s="12">
        <v>0</v>
      </c>
      <c r="C32" s="12">
        <f>C33+C34</f>
        <v>0</v>
      </c>
    </row>
    <row r="33" spans="1:3" x14ac:dyDescent="0.2">
      <c r="A33" s="11" t="s">
        <v>28</v>
      </c>
      <c r="B33" s="10"/>
      <c r="C33" s="10"/>
    </row>
    <row r="34" spans="1:3" x14ac:dyDescent="0.2">
      <c r="A34" s="11" t="s">
        <v>29</v>
      </c>
      <c r="B34" s="10"/>
      <c r="C34" s="10"/>
    </row>
    <row r="35" spans="1:3" x14ac:dyDescent="0.2">
      <c r="A35" s="11" t="s">
        <v>30</v>
      </c>
      <c r="B35" s="10">
        <v>0</v>
      </c>
      <c r="C35" s="10">
        <f>C36+C37</f>
        <v>0</v>
      </c>
    </row>
    <row r="36" spans="1:3" x14ac:dyDescent="0.2">
      <c r="A36" s="11" t="s">
        <v>31</v>
      </c>
      <c r="B36" s="10"/>
      <c r="C36" s="10"/>
    </row>
    <row r="37" spans="1:3" x14ac:dyDescent="0.2">
      <c r="A37" s="13" t="s">
        <v>32</v>
      </c>
      <c r="B37" s="14"/>
      <c r="C37" s="14"/>
    </row>
    <row r="38" spans="1:3" x14ac:dyDescent="0.2">
      <c r="A38" s="15" t="s">
        <v>33</v>
      </c>
      <c r="B38" s="16">
        <f>B7+B24+B29</f>
        <v>-4481</v>
      </c>
      <c r="C38" s="16">
        <f>C7+C10+C11+C12+C17+C20+C24+C29+C30+C31+C32+C35</f>
        <v>-5054.8500000000004</v>
      </c>
    </row>
    <row r="39" spans="1:3" x14ac:dyDescent="0.2">
      <c r="A39" s="17" t="s">
        <v>34</v>
      </c>
      <c r="B39" s="8">
        <v>0</v>
      </c>
      <c r="C39" s="8">
        <f>C40+C43</f>
        <v>0</v>
      </c>
    </row>
    <row r="40" spans="1:3" x14ac:dyDescent="0.2">
      <c r="A40" s="11" t="s">
        <v>35</v>
      </c>
      <c r="B40" s="12">
        <v>0</v>
      </c>
      <c r="C40" s="12">
        <f>C41+C42</f>
        <v>0</v>
      </c>
    </row>
    <row r="41" spans="1:3" x14ac:dyDescent="0.2">
      <c r="A41" s="11" t="s">
        <v>36</v>
      </c>
      <c r="B41" s="10"/>
      <c r="C41" s="10"/>
    </row>
    <row r="42" spans="1:3" x14ac:dyDescent="0.2">
      <c r="A42" s="11" t="s">
        <v>37</v>
      </c>
      <c r="B42" s="10"/>
      <c r="C42" s="10"/>
    </row>
    <row r="43" spans="1:3" x14ac:dyDescent="0.2">
      <c r="A43" s="11" t="s">
        <v>38</v>
      </c>
      <c r="B43" s="12"/>
      <c r="C43" s="12">
        <f>C45+C44</f>
        <v>0</v>
      </c>
    </row>
    <row r="44" spans="1:3" x14ac:dyDescent="0.2">
      <c r="A44" s="11" t="s">
        <v>39</v>
      </c>
      <c r="B44" s="10"/>
      <c r="C44" s="10"/>
    </row>
    <row r="45" spans="1:3" x14ac:dyDescent="0.2">
      <c r="A45" s="11" t="s">
        <v>40</v>
      </c>
      <c r="B45" s="10"/>
      <c r="C45" s="10"/>
    </row>
    <row r="46" spans="1:3" x14ac:dyDescent="0.2">
      <c r="A46" s="11" t="s">
        <v>41</v>
      </c>
      <c r="B46" s="12">
        <v>0</v>
      </c>
      <c r="C46" s="12">
        <f>C47+C48+C49</f>
        <v>0</v>
      </c>
    </row>
    <row r="47" spans="1:3" x14ac:dyDescent="0.2">
      <c r="A47" s="11" t="s">
        <v>42</v>
      </c>
      <c r="B47" s="10"/>
      <c r="C47" s="10"/>
    </row>
    <row r="48" spans="1:3" x14ac:dyDescent="0.2">
      <c r="A48" s="11" t="s">
        <v>43</v>
      </c>
      <c r="B48" s="10"/>
      <c r="C48" s="10"/>
    </row>
    <row r="49" spans="1:5" x14ac:dyDescent="0.2">
      <c r="A49" s="11" t="s">
        <v>44</v>
      </c>
      <c r="B49" s="10"/>
      <c r="C49" s="10"/>
    </row>
    <row r="50" spans="1:5" x14ac:dyDescent="0.2">
      <c r="A50" s="11" t="s">
        <v>45</v>
      </c>
      <c r="B50" s="12">
        <v>0</v>
      </c>
      <c r="C50" s="12">
        <f>C51+C52</f>
        <v>0</v>
      </c>
    </row>
    <row r="51" spans="1:5" x14ac:dyDescent="0.2">
      <c r="A51" s="11" t="s">
        <v>46</v>
      </c>
      <c r="B51" s="10"/>
      <c r="C51" s="10"/>
    </row>
    <row r="52" spans="1:5" ht="12" customHeight="1" x14ac:dyDescent="0.2">
      <c r="A52" s="11" t="s">
        <v>47</v>
      </c>
      <c r="B52" s="10"/>
      <c r="C52" s="10"/>
    </row>
    <row r="53" spans="1:5" x14ac:dyDescent="0.2">
      <c r="A53" s="11" t="s">
        <v>48</v>
      </c>
      <c r="B53" s="10"/>
      <c r="C53" s="10"/>
    </row>
    <row r="54" spans="1:5" ht="12.75" customHeight="1" x14ac:dyDescent="0.2">
      <c r="A54" s="11" t="s">
        <v>49</v>
      </c>
      <c r="B54" s="12">
        <v>0</v>
      </c>
      <c r="C54" s="12">
        <f>C55+C56</f>
        <v>0</v>
      </c>
    </row>
    <row r="55" spans="1:5" x14ac:dyDescent="0.2">
      <c r="A55" s="11" t="s">
        <v>28</v>
      </c>
      <c r="B55" s="10"/>
      <c r="C55" s="10"/>
    </row>
    <row r="56" spans="1:5" x14ac:dyDescent="0.2">
      <c r="A56" s="13" t="s">
        <v>29</v>
      </c>
      <c r="B56" s="14"/>
      <c r="C56" s="14"/>
    </row>
    <row r="57" spans="1:5" x14ac:dyDescent="0.2">
      <c r="A57" s="15" t="s">
        <v>50</v>
      </c>
      <c r="B57" s="16">
        <v>0</v>
      </c>
      <c r="C57" s="16">
        <f>C39+C46+C50+C53+C54</f>
        <v>0</v>
      </c>
    </row>
    <row r="58" spans="1:5" x14ac:dyDescent="0.2">
      <c r="A58" s="15" t="s">
        <v>51</v>
      </c>
      <c r="B58" s="16">
        <f>B38+B57</f>
        <v>-4481</v>
      </c>
      <c r="C58" s="16">
        <f>C38+C57</f>
        <v>-5054.8500000000004</v>
      </c>
      <c r="E58" s="25"/>
    </row>
    <row r="59" spans="1:5" x14ac:dyDescent="0.2">
      <c r="A59" s="18" t="s">
        <v>52</v>
      </c>
      <c r="B59" s="19"/>
      <c r="C59" s="19"/>
    </row>
    <row r="60" spans="1:5" ht="22.5" x14ac:dyDescent="0.2">
      <c r="A60" s="15" t="s">
        <v>53</v>
      </c>
      <c r="B60" s="16">
        <f>B58+B59</f>
        <v>-4481</v>
      </c>
      <c r="C60" s="16">
        <f>C58+C59</f>
        <v>-5054.8500000000004</v>
      </c>
    </row>
    <row r="61" spans="1:5" x14ac:dyDescent="0.2">
      <c r="A61" s="15" t="s">
        <v>54</v>
      </c>
      <c r="B61" s="16">
        <v>0</v>
      </c>
      <c r="C61" s="16">
        <f>C62</f>
        <v>0</v>
      </c>
    </row>
    <row r="62" spans="1:5" x14ac:dyDescent="0.2">
      <c r="A62" s="18" t="s">
        <v>55</v>
      </c>
      <c r="B62" s="19"/>
      <c r="C62" s="19"/>
    </row>
    <row r="63" spans="1:5" x14ac:dyDescent="0.2">
      <c r="A63" s="15" t="s">
        <v>56</v>
      </c>
      <c r="B63" s="16">
        <f>B60+B61+B62</f>
        <v>-4481</v>
      </c>
      <c r="C63" s="16">
        <f>C60+C62</f>
        <v>-5054.8500000000004</v>
      </c>
    </row>
    <row r="65" spans="1:1" x14ac:dyDescent="0.2">
      <c r="A65" s="2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31122015</vt:lpstr>
      <vt:lpstr>31122016</vt:lpstr>
      <vt:lpstr>31122017</vt:lpstr>
      <vt:lpstr>31122018</vt:lpstr>
      <vt:lpstr>31122019</vt:lpstr>
      <vt:lpstr>31122020</vt:lpstr>
      <vt:lpstr>31122021</vt:lpstr>
      <vt:lpstr>31122022</vt:lpstr>
      <vt:lpstr>31122023</vt:lpstr>
      <vt:lpstr>31122024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 Rodriguez Duarte</dc:creator>
  <cp:lastModifiedBy>Ludi Rodriguez Duarte - SRP</cp:lastModifiedBy>
  <cp:lastPrinted>2015-12-11T13:19:27Z</cp:lastPrinted>
  <dcterms:created xsi:type="dcterms:W3CDTF">2015-12-11T11:07:58Z</dcterms:created>
  <dcterms:modified xsi:type="dcterms:W3CDTF">2025-06-18T06:33:44Z</dcterms:modified>
</cp:coreProperties>
</file>